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2600061\Desktop\"/>
    </mc:Choice>
  </mc:AlternateContent>
  <bookViews>
    <workbookView xWindow="0" yWindow="0" windowWidth="2400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9" l="1"/>
  <c r="C36" i="9"/>
  <c r="D36" i="9"/>
  <c r="C32" i="8"/>
  <c r="C31" i="8"/>
  <c r="C30" i="8"/>
  <c r="C29" i="8"/>
  <c r="C28" i="8"/>
  <c r="C33" i="8" s="1"/>
  <c r="D25" i="8"/>
  <c r="C25" i="8"/>
  <c r="D24" i="8"/>
  <c r="C24" i="8"/>
  <c r="D23" i="8"/>
  <c r="C23" i="8"/>
  <c r="D22" i="8"/>
  <c r="C22" i="8"/>
  <c r="D21" i="8"/>
  <c r="C21" i="8"/>
  <c r="D20" i="8"/>
  <c r="C20" i="8"/>
  <c r="D17" i="8"/>
  <c r="C17" i="8"/>
  <c r="C16" i="8"/>
  <c r="C15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E11" i="8" l="1"/>
  <c r="E66" i="9"/>
  <c r="E64" i="9"/>
  <c r="C61" i="9"/>
  <c r="E61" i="9" s="1"/>
  <c r="E60" i="9"/>
  <c r="E59" i="9"/>
  <c r="E58" i="9"/>
  <c r="E53" i="9"/>
  <c r="D53" i="9"/>
  <c r="C53" i="9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E36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8" i="9"/>
  <c r="D24" i="9" s="1"/>
  <c r="D34" i="9" s="1"/>
  <c r="C8" i="9"/>
  <c r="C24" i="9" s="1"/>
  <c r="E7" i="9"/>
  <c r="E32" i="8"/>
  <c r="E31" i="8"/>
  <c r="E30" i="8"/>
  <c r="E29" i="8"/>
  <c r="E33" i="8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C18" i="8"/>
  <c r="E7" i="8"/>
  <c r="D56" i="9" l="1"/>
  <c r="D63" i="9" s="1"/>
  <c r="D65" i="9" s="1"/>
  <c r="D67" i="9" s="1"/>
  <c r="E8" i="9"/>
  <c r="D18" i="8"/>
  <c r="C34" i="9"/>
  <c r="E24" i="9"/>
  <c r="E45" i="9"/>
  <c r="C54" i="9"/>
  <c r="E54" i="9" s="1"/>
  <c r="E26" i="8"/>
  <c r="C34" i="8"/>
  <c r="E34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<sst xmlns="http://schemas.openxmlformats.org/spreadsheetml/2006/main" count="136" uniqueCount="116">
  <si>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</si>
  <si>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</si>
  <si>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</si>
  <si>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</si>
  <si>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</si>
  <si>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</si>
  <si>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</si>
  <si>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</si>
  <si>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</si>
  <si>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</si>
  <si>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</si>
  <si>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</si>
  <si>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</si>
  <si>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</si>
  <si>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</si>
  <si>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</si>
  <si>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</si>
  <si>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</si>
  <si>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</si>
  <si>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</si>
  <si>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</si>
  <si>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</si>
  <si>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</si>
  <si>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</si>
  <si>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</si>
  <si>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</si>
  <si>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</si>
  <si>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</si>
  <si>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</si>
  <si>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</si>
  <si>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</si>
  <si>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</si>
  <si>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</si>
  <si>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</si>
  <si>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</si>
  <si>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</si>
  <si>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</si>
  <si>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</si>
  <si>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</si>
  <si>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</si>
  <si>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</si>
  <si>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</si>
  <si>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</si>
  <si>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</si>
  <si>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</si>
  <si>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</si>
  <si>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</si>
  <si>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</si>
  <si>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</si>
  <si>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</si>
  <si>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</si>
  <si>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</si>
  <si>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</si>
  <si>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</si>
  <si>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</si>
  <si>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</si>
  <si>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</si>
  <si>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</si>
  <si>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</si>
  <si>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</si>
  <si>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</si>
  <si>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</si>
  <si>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</si>
  <si>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</si>
  <si>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</si>
  <si>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</si>
  <si>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</si>
  <si>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</si>
  <si>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</si>
  <si>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</si>
  <si>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</si>
  <si>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</si>
  <si>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</si>
  <si>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</si>
  <si>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</si>
  <si>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</si>
  <si>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</si>
  <si>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</si>
  <si>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</si>
  <si>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</si>
  <si>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</si>
  <si>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</si>
  <si>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</si>
  <si>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</si>
  <si>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</si>
  <si>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</si>
  <si>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</si>
  <si>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</si>
  <si>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</si>
  <si>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</si>
  <si>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</si>
  <si>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</si>
  <si>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</si>
  <si>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</si>
  <si>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</si>
  <si>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</si>
  <si>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</si>
  <si>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</si>
  <si>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</si>
  <si>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</si>
  <si>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</si>
  <si>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</si>
  <si>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</si>
  <si>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</si>
  <si>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</si>
  <si>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</si>
  <si>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</si>
  <si>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მიხეილ ბაშიროვ</t>
  </si>
  <si>
    <t>დავით უზარაშვილი</t>
  </si>
  <si>
    <t>გაი ბენ-ლევი</t>
  </si>
  <si>
    <t>გია ტარიელაძე</t>
  </si>
  <si>
    <t>გიორგი გოგუაძე</t>
  </si>
  <si>
    <t>CC Continental City Capital LTD</t>
  </si>
  <si>
    <t>რატი ჭელიძე</t>
  </si>
  <si>
    <t>ვიკა ბაშიროვ</t>
  </si>
  <si>
    <t>შპს. მისო "კონტინენტალ სითი კრედიტი"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</si>
</sst>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b/>
      <sz val="8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lightDown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96">
    <xf numFmtId="0" fontId="0" fillId="0" borderId="0" xfId="0"/>
    <xf numFmtId="0" fontId="5" fillId="2" borderId="0" xfId="0" applyFont="1" applyFill="1" applyBorder="1" applyAlignment="1" applyProtection="1">
      <alignment horizontal="left"/>
    </xf>
    <xf numFmtId="167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8" xfId="0" applyFont="1" applyFill="1" applyBorder="1" applyAlignment="1"/>
    <xf numFmtId="0" fontId="5" fillId="2" borderId="9" xfId="0" applyFont="1" applyFill="1" applyBorder="1" applyAlignment="1" applyProtection="1">
      <protection locked="0"/>
    </xf>
    <xf numFmtId="0" fontId="6" fillId="2" borderId="9" xfId="0" applyFont="1" applyFill="1" applyBorder="1" applyAlignment="1"/>
    <xf numFmtId="0" fontId="5" fillId="2" borderId="45" xfId="0" applyFont="1" applyFill="1" applyBorder="1" applyAlignment="1"/>
    <xf numFmtId="0" fontId="5" fillId="2" borderId="46" xfId="0" applyFont="1" applyFill="1" applyBorder="1" applyAlignment="1" applyProtection="1">
      <protection locked="0"/>
    </xf>
    <xf numFmtId="0" fontId="5" fillId="2" borderId="0" xfId="0" applyFont="1" applyFill="1" applyAlignment="1"/>
    <xf numFmtId="0" fontId="5" fillId="2" borderId="58" xfId="0" applyFont="1" applyFill="1" applyBorder="1" applyAlignment="1"/>
    <xf numFmtId="0" fontId="5" fillId="2" borderId="61" xfId="0" applyFont="1" applyFill="1" applyBorder="1" applyAlignment="1" applyProtection="1">
      <protection locked="0"/>
    </xf>
    <xf numFmtId="10" fontId="5" fillId="2" borderId="61" xfId="3" applyNumberFormat="1" applyFont="1" applyFill="1" applyBorder="1" applyAlignment="1"/>
    <xf numFmtId="0" fontId="5" fillId="2" borderId="61" xfId="0" applyFont="1" applyFill="1" applyBorder="1" applyAlignment="1"/>
    <xf numFmtId="0" fontId="6" fillId="2" borderId="10" xfId="0" applyFont="1" applyFill="1" applyBorder="1" applyAlignment="1">
      <alignment horizontal="center"/>
    </xf>
    <xf numFmtId="10" fontId="5" fillId="2" borderId="10" xfId="3" applyNumberFormat="1" applyFont="1" applyFill="1" applyBorder="1" applyAlignment="1">
      <alignment horizontal="center"/>
    </xf>
    <xf numFmtId="10" fontId="5" fillId="2" borderId="47" xfId="3" applyNumberFormat="1" applyFont="1" applyFill="1" applyBorder="1" applyAlignment="1">
      <alignment horizontal="center"/>
    </xf>
    <xf numFmtId="0" fontId="5" fillId="2" borderId="62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59" xfId="0" applyFont="1" applyFill="1" applyBorder="1" applyAlignment="1">
      <alignment horizontal="left" shrinkToFit="1"/>
    </xf>
    <xf numFmtId="0" fontId="6" fillId="2" borderId="60" xfId="0" applyFont="1" applyFill="1" applyBorder="1" applyAlignment="1">
      <alignment horizontal="left" shrinkToFit="1"/>
    </xf>
    <xf numFmtId="0" fontId="6" fillId="2" borderId="63" xfId="0" applyFont="1" applyFill="1" applyBorder="1" applyAlignment="1">
      <alignment horizontal="left" shrinkToFi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6" fillId="2" borderId="49" xfId="0" applyFont="1" applyFill="1" applyBorder="1" applyAlignment="1">
      <alignment horizontal="left"/>
    </xf>
    <xf numFmtId="0" fontId="6" fillId="2" borderId="50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2" borderId="60" xfId="0" applyFont="1" applyFill="1" applyBorder="1" applyAlignment="1">
      <alignment horizontal="left"/>
    </xf>
    <xf numFmtId="0" fontId="6" fillId="2" borderId="63" xfId="0" applyFont="1" applyFill="1" applyBorder="1" applyAlignment="1">
      <alignment horizontal="left"/>
    </xf>
    <xf numFmtId="0" fontId="5" fillId="2" borderId="65" xfId="0" applyFont="1" applyFill="1" applyBorder="1" applyAlignment="1"/>
    <xf numFmtId="0" fontId="5" fillId="2" borderId="66" xfId="0" applyFont="1" applyFill="1" applyBorder="1" applyAlignment="1"/>
    <xf numFmtId="0" fontId="5" fillId="0" borderId="20" xfId="0" applyFont="1" applyFill="1" applyBorder="1" applyProtection="1">
      <protection locked="0"/>
    </xf>
    <xf numFmtId="0" fontId="7" fillId="0" borderId="0" xfId="1" applyFont="1" applyFill="1" applyProtection="1"/>
    <xf numFmtId="0" fontId="5" fillId="0" borderId="0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/>
    <xf numFmtId="166" fontId="5" fillId="0" borderId="0" xfId="1" applyNumberFormat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indent="2"/>
    </xf>
    <xf numFmtId="0" fontId="5" fillId="0" borderId="0" xfId="1" applyFont="1" applyFill="1" applyBorder="1" applyAlignment="1" applyProtection="1">
      <alignment horizontal="right" vertical="center" wrapText="1"/>
    </xf>
    <xf numFmtId="0" fontId="5" fillId="0" borderId="14" xfId="1" applyFont="1" applyFill="1" applyBorder="1" applyAlignment="1" applyProtection="1">
      <alignment horizontal="left" vertical="center" indent="1"/>
    </xf>
    <xf numFmtId="0" fontId="5" fillId="0" borderId="15" xfId="1" applyFont="1" applyFill="1" applyBorder="1" applyAlignment="1" applyProtection="1">
      <alignment horizontal="left" vertical="center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5" fillId="0" borderId="51" xfId="4" applyFont="1" applyFill="1" applyBorder="1" applyAlignment="1" applyProtection="1">
      <alignment horizontal="left" indent="1"/>
    </xf>
    <xf numFmtId="0" fontId="5" fillId="0" borderId="19" xfId="1" applyFont="1" applyFill="1" applyBorder="1" applyAlignment="1" applyProtection="1">
      <alignment horizontal="left" wrapText="1" indent="1"/>
    </xf>
    <xf numFmtId="164" fontId="9" fillId="0" borderId="20" xfId="0" applyNumberFormat="1" applyFont="1" applyFill="1" applyBorder="1" applyAlignment="1" applyProtection="1">
      <alignment horizontal="right"/>
      <protection locked="0"/>
    </xf>
    <xf numFmtId="164" fontId="9" fillId="0" borderId="21" xfId="0" applyNumberFormat="1" applyFont="1" applyFill="1" applyBorder="1" applyAlignment="1" applyProtection="1">
      <alignment horizontal="right"/>
      <protection locked="0"/>
    </xf>
    <xf numFmtId="164" fontId="6" fillId="0" borderId="22" xfId="1" applyNumberFormat="1" applyFont="1" applyFill="1" applyBorder="1" applyAlignment="1" applyProtection="1">
      <alignment horizontal="right"/>
    </xf>
    <xf numFmtId="0" fontId="5" fillId="0" borderId="20" xfId="1" applyFont="1" applyFill="1" applyBorder="1" applyAlignment="1" applyProtection="1">
      <alignment horizontal="left" indent="1"/>
    </xf>
    <xf numFmtId="164" fontId="5" fillId="0" borderId="20" xfId="1" applyNumberFormat="1" applyFont="1" applyFill="1" applyBorder="1" applyAlignment="1" applyProtection="1">
      <alignment horizontal="right"/>
    </xf>
    <xf numFmtId="164" fontId="5" fillId="0" borderId="21" xfId="1" applyNumberFormat="1" applyFont="1" applyFill="1" applyBorder="1" applyAlignment="1" applyProtection="1">
      <alignment horizontal="right"/>
    </xf>
    <xf numFmtId="164" fontId="6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5" fillId="0" borderId="20" xfId="1" applyFont="1" applyFill="1" applyBorder="1" applyAlignment="1" applyProtection="1">
      <alignment horizontal="left" wrapText="1" indent="1"/>
    </xf>
    <xf numFmtId="0" fontId="5" fillId="0" borderId="52" xfId="4" applyFont="1" applyFill="1" applyBorder="1" applyAlignment="1" applyProtection="1">
      <alignment horizontal="left" indent="1"/>
    </xf>
    <xf numFmtId="0" fontId="5" fillId="0" borderId="25" xfId="1" applyFont="1" applyFill="1" applyBorder="1" applyAlignment="1" applyProtection="1">
      <alignment horizontal="left" wrapText="1" indent="1"/>
    </xf>
    <xf numFmtId="164" fontId="9" fillId="0" borderId="25" xfId="0" applyNumberFormat="1" applyFont="1" applyFill="1" applyBorder="1" applyAlignment="1" applyProtection="1">
      <alignment horizontal="right"/>
      <protection locked="0"/>
    </xf>
    <xf numFmtId="164" fontId="9" fillId="0" borderId="34" xfId="0" applyNumberFormat="1" applyFont="1" applyFill="1" applyBorder="1" applyAlignment="1" applyProtection="1">
      <alignment horizontal="right"/>
      <protection locked="0"/>
    </xf>
    <xf numFmtId="164" fontId="6" fillId="0" borderId="26" xfId="1" applyNumberFormat="1" applyFont="1" applyFill="1" applyBorder="1" applyAlignment="1" applyProtection="1">
      <alignment horizontal="right"/>
    </xf>
    <xf numFmtId="0" fontId="5" fillId="0" borderId="53" xfId="4" applyFont="1" applyFill="1" applyBorder="1" applyAlignment="1" applyProtection="1">
      <alignment horizontal="left" indent="1"/>
    </xf>
    <xf numFmtId="0" fontId="6" fillId="0" borderId="27" xfId="1" applyFont="1" applyFill="1" applyBorder="1" applyAlignment="1" applyProtection="1"/>
    <xf numFmtId="164" fontId="6" fillId="0" borderId="27" xfId="1" applyNumberFormat="1" applyFont="1" applyFill="1" applyBorder="1" applyAlignment="1" applyProtection="1">
      <alignment horizontal="right"/>
    </xf>
    <xf numFmtId="164" fontId="6" fillId="0" borderId="28" xfId="1" applyNumberFormat="1" applyFont="1" applyFill="1" applyBorder="1" applyAlignment="1" applyProtection="1">
      <alignment horizontal="right"/>
    </xf>
    <xf numFmtId="0" fontId="5" fillId="0" borderId="2" xfId="1" applyFont="1" applyFill="1" applyBorder="1"/>
    <xf numFmtId="0" fontId="5" fillId="0" borderId="19" xfId="1" applyFont="1" applyFill="1" applyBorder="1" applyAlignment="1" applyProtection="1">
      <alignment horizontal="left" wrapText="1"/>
    </xf>
    <xf numFmtId="164" fontId="5" fillId="0" borderId="19" xfId="0" applyNumberFormat="1" applyFont="1" applyFill="1" applyBorder="1" applyAlignment="1" applyProtection="1">
      <alignment horizontal="right"/>
      <protection locked="0"/>
    </xf>
    <xf numFmtId="164" fontId="5" fillId="0" borderId="29" xfId="0" applyNumberFormat="1" applyFont="1" applyFill="1" applyBorder="1" applyAlignment="1" applyProtection="1">
      <alignment horizontal="right"/>
      <protection locked="0"/>
    </xf>
    <xf numFmtId="0" fontId="5" fillId="0" borderId="20" xfId="1" applyFont="1" applyFill="1" applyBorder="1" applyAlignment="1" applyProtection="1">
      <alignment horizontal="left"/>
    </xf>
    <xf numFmtId="164" fontId="5" fillId="0" borderId="20" xfId="0" applyNumberFormat="1" applyFont="1" applyFill="1" applyBorder="1" applyAlignment="1" applyProtection="1">
      <alignment horizontal="right"/>
      <protection locked="0"/>
    </xf>
    <xf numFmtId="164" fontId="5" fillId="0" borderId="21" xfId="0" applyNumberFormat="1" applyFont="1" applyFill="1" applyBorder="1" applyAlignment="1" applyProtection="1">
      <alignment horizontal="right"/>
      <protection locked="0"/>
    </xf>
    <xf numFmtId="0" fontId="5" fillId="0" borderId="20" xfId="1" applyFont="1" applyFill="1" applyBorder="1" applyAlignment="1" applyProtection="1">
      <alignment horizontal="left" wrapText="1"/>
    </xf>
    <xf numFmtId="0" fontId="5" fillId="0" borderId="54" xfId="4" applyFont="1" applyFill="1" applyBorder="1" applyAlignment="1" applyProtection="1">
      <alignment horizontal="left" indent="1"/>
    </xf>
    <xf numFmtId="0" fontId="6" fillId="0" borderId="30" xfId="1" applyFont="1" applyFill="1" applyBorder="1" applyAlignment="1" applyProtection="1">
      <alignment horizontal="left"/>
    </xf>
    <xf numFmtId="164" fontId="6" fillId="0" borderId="30" xfId="1" applyNumberFormat="1" applyFont="1" applyFill="1" applyBorder="1" applyAlignment="1" applyProtection="1">
      <alignment horizontal="right"/>
    </xf>
    <xf numFmtId="164" fontId="6" fillId="0" borderId="31" xfId="1" applyNumberFormat="1" applyFont="1" applyFill="1" applyBorder="1" applyAlignment="1" applyProtection="1">
      <alignment horizontal="right"/>
    </xf>
    <xf numFmtId="164" fontId="6" fillId="0" borderId="32" xfId="1" applyNumberFormat="1" applyFont="1" applyFill="1" applyBorder="1" applyAlignment="1" applyProtection="1">
      <alignment horizontal="right"/>
    </xf>
    <xf numFmtId="0" fontId="5" fillId="0" borderId="55" xfId="4" applyFont="1" applyFill="1" applyBorder="1" applyAlignment="1" applyProtection="1">
      <alignment horizontal="left" indent="1"/>
    </xf>
    <xf numFmtId="0" fontId="6" fillId="0" borderId="27" xfId="1" applyFont="1" applyFill="1" applyBorder="1" applyAlignment="1" applyProtection="1">
      <alignment horizontal="left"/>
    </xf>
    <xf numFmtId="164" fontId="6" fillId="0" borderId="33" xfId="1" applyNumberFormat="1" applyFont="1" applyFill="1" applyBorder="1" applyAlignment="1" applyProtection="1">
      <alignment horizontal="right"/>
    </xf>
    <xf numFmtId="0" fontId="5" fillId="0" borderId="56" xfId="1" applyFont="1" applyFill="1" applyBorder="1"/>
    <xf numFmtId="0" fontId="5" fillId="0" borderId="19" xfId="1" applyFont="1" applyFill="1" applyBorder="1" applyAlignment="1" applyProtection="1">
      <alignment horizontal="left" indent="1"/>
    </xf>
    <xf numFmtId="164" fontId="5" fillId="0" borderId="19" xfId="1" applyNumberFormat="1" applyFont="1" applyFill="1" applyBorder="1" applyAlignment="1" applyProtection="1">
      <alignment horizontal="right"/>
    </xf>
    <xf numFmtId="164" fontId="5" fillId="0" borderId="29" xfId="1" applyNumberFormat="1" applyFont="1" applyFill="1" applyBorder="1" applyAlignment="1" applyProtection="1">
      <alignment horizontal="right"/>
    </xf>
    <xf numFmtId="0" fontId="9" fillId="0" borderId="20" xfId="1" applyFont="1" applyFill="1" applyBorder="1" applyAlignment="1" applyProtection="1">
      <alignment horizontal="left" wrapText="1" indent="2"/>
    </xf>
    <xf numFmtId="164" fontId="5" fillId="0" borderId="25" xfId="0" applyNumberFormat="1" applyFont="1" applyFill="1" applyBorder="1" applyAlignment="1" applyProtection="1">
      <alignment horizontal="right"/>
      <protection locked="0"/>
    </xf>
    <xf numFmtId="164" fontId="5" fillId="0" borderId="34" xfId="0" applyNumberFormat="1" applyFont="1" applyFill="1" applyBorder="1" applyAlignment="1" applyProtection="1">
      <alignment horizontal="right"/>
      <protection locked="0"/>
    </xf>
    <xf numFmtId="3" fontId="6" fillId="0" borderId="22" xfId="1" applyNumberFormat="1" applyFont="1" applyFill="1" applyBorder="1" applyAlignment="1" applyProtection="1">
      <alignment horizontal="right"/>
    </xf>
    <xf numFmtId="3" fontId="6" fillId="0" borderId="23" xfId="1" applyNumberFormat="1" applyFont="1" applyFill="1" applyBorder="1" applyAlignment="1" applyProtection="1">
      <alignment horizontal="right"/>
    </xf>
    <xf numFmtId="0" fontId="6" fillId="0" borderId="25" xfId="1" applyFont="1" applyFill="1" applyBorder="1" applyAlignment="1" applyProtection="1">
      <alignment horizontal="left"/>
    </xf>
    <xf numFmtId="3" fontId="5" fillId="0" borderId="25" xfId="1" applyNumberFormat="1" applyFont="1" applyFill="1" applyBorder="1" applyAlignment="1" applyProtection="1">
      <alignment horizontal="right"/>
    </xf>
    <xf numFmtId="3" fontId="5" fillId="0" borderId="34" xfId="1" applyNumberFormat="1" applyFont="1" applyFill="1" applyBorder="1" applyAlignment="1" applyProtection="1">
      <alignment horizontal="right"/>
    </xf>
    <xf numFmtId="3" fontId="6" fillId="0" borderId="26" xfId="1" applyNumberFormat="1" applyFont="1" applyFill="1" applyBorder="1" applyAlignment="1" applyProtection="1">
      <alignment horizontal="right"/>
    </xf>
    <xf numFmtId="0" fontId="6" fillId="0" borderId="35" xfId="1" applyFont="1" applyFill="1" applyBorder="1" applyAlignment="1" applyProtection="1">
      <alignment horizontal="left"/>
    </xf>
    <xf numFmtId="3" fontId="6" fillId="0" borderId="35" xfId="1" applyNumberFormat="1" applyFont="1" applyFill="1" applyBorder="1" applyAlignment="1" applyProtection="1">
      <alignment horizontal="right"/>
    </xf>
    <xf numFmtId="3" fontId="6" fillId="0" borderId="36" xfId="1" applyNumberFormat="1" applyFont="1" applyFill="1" applyBorder="1" applyAlignment="1" applyProtection="1">
      <alignment horizontal="right"/>
    </xf>
    <xf numFmtId="3" fontId="6" fillId="0" borderId="37" xfId="1" applyNumberFormat="1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/>
    <xf numFmtId="3" fontId="6" fillId="0" borderId="2" xfId="1" applyNumberFormat="1" applyFont="1" applyFill="1" applyBorder="1" applyAlignment="1" applyProtection="1"/>
    <xf numFmtId="0" fontId="6" fillId="0" borderId="15" xfId="1" applyFont="1" applyFill="1" applyBorder="1" applyAlignment="1" applyProtection="1">
      <alignment horizontal="left"/>
    </xf>
    <xf numFmtId="3" fontId="6" fillId="0" borderId="15" xfId="1" applyNumberFormat="1" applyFont="1" applyFill="1" applyBorder="1" applyAlignment="1" applyProtection="1">
      <alignment horizontal="right"/>
    </xf>
    <xf numFmtId="3" fontId="6" fillId="0" borderId="16" xfId="1" applyNumberFormat="1" applyFont="1" applyFill="1" applyBorder="1" applyAlignment="1" applyProtection="1">
      <alignment horizontal="right"/>
    </xf>
    <xf numFmtId="3" fontId="6" fillId="0" borderId="17" xfId="1" applyNumberFormat="1" applyFont="1" applyFill="1" applyBorder="1" applyAlignment="1" applyProtection="1">
      <alignment horizontal="right"/>
    </xf>
    <xf numFmtId="0" fontId="5" fillId="0" borderId="18" xfId="1" applyFont="1" applyFill="1" applyBorder="1" applyAlignment="1" applyProtection="1"/>
    <xf numFmtId="0" fontId="5" fillId="0" borderId="2" xfId="1" applyFont="1" applyFill="1" applyBorder="1" applyAlignment="1" applyProtection="1"/>
    <xf numFmtId="3" fontId="5" fillId="0" borderId="2" xfId="1" applyNumberFormat="1" applyFont="1" applyFill="1" applyBorder="1" applyAlignment="1" applyProtection="1"/>
    <xf numFmtId="3" fontId="5" fillId="0" borderId="38" xfId="1" applyNumberFormat="1" applyFont="1" applyFill="1" applyBorder="1" applyAlignment="1" applyProtection="1"/>
    <xf numFmtId="3" fontId="5" fillId="0" borderId="19" xfId="0" applyNumberFormat="1" applyFont="1" applyFill="1" applyBorder="1" applyAlignment="1" applyProtection="1">
      <alignment horizontal="right"/>
      <protection locked="0"/>
    </xf>
    <xf numFmtId="3" fontId="5" fillId="4" borderId="29" xfId="1" applyNumberFormat="1" applyFont="1" applyFill="1" applyBorder="1" applyAlignment="1" applyProtection="1">
      <alignment horizontal="right"/>
    </xf>
    <xf numFmtId="3" fontId="5" fillId="0" borderId="20" xfId="0" applyNumberFormat="1" applyFont="1" applyFill="1" applyBorder="1" applyAlignment="1" applyProtection="1">
      <alignment horizontal="right"/>
      <protection locked="0"/>
    </xf>
    <xf numFmtId="3" fontId="5" fillId="4" borderId="21" xfId="1" applyNumberFormat="1" applyFont="1" applyFill="1" applyBorder="1" applyAlignment="1" applyProtection="1">
      <alignment horizontal="right"/>
    </xf>
    <xf numFmtId="3" fontId="5" fillId="0" borderId="25" xfId="0" applyNumberFormat="1" applyFont="1" applyFill="1" applyBorder="1" applyAlignment="1" applyProtection="1">
      <alignment horizontal="right"/>
      <protection locked="0"/>
    </xf>
    <xf numFmtId="3" fontId="5" fillId="4" borderId="34" xfId="1" applyNumberFormat="1" applyFont="1" applyFill="1" applyBorder="1" applyAlignment="1" applyProtection="1">
      <alignment horizontal="right"/>
    </xf>
    <xf numFmtId="0" fontId="5" fillId="0" borderId="57" xfId="4" applyFont="1" applyFill="1" applyBorder="1" applyAlignment="1" applyProtection="1">
      <alignment horizontal="left" indent="1"/>
    </xf>
    <xf numFmtId="3" fontId="6" fillId="0" borderId="27" xfId="1" applyNumberFormat="1" applyFont="1" applyFill="1" applyBorder="1" applyAlignment="1" applyProtection="1">
      <alignment horizontal="right"/>
    </xf>
    <xf numFmtId="3" fontId="5" fillId="4" borderId="33" xfId="1" applyNumberFormat="1" applyFont="1" applyFill="1" applyBorder="1" applyAlignment="1" applyProtection="1">
      <alignment horizontal="right"/>
    </xf>
    <xf numFmtId="3" fontId="6" fillId="0" borderId="28" xfId="1" applyNumberFormat="1" applyFont="1" applyFill="1" applyBorder="1" applyAlignment="1" applyProtection="1">
      <alignment horizontal="right"/>
    </xf>
    <xf numFmtId="0" fontId="5" fillId="0" borderId="55" xfId="1" applyFont="1" applyFill="1" applyBorder="1" applyAlignment="1" applyProtection="1">
      <alignment horizontal="left" indent="1"/>
    </xf>
    <xf numFmtId="0" fontId="6" fillId="0" borderId="39" xfId="1" applyFont="1" applyFill="1" applyBorder="1" applyAlignment="1" applyProtection="1">
      <alignment horizontal="left" indent="1"/>
    </xf>
    <xf numFmtId="3" fontId="5" fillId="0" borderId="39" xfId="1" applyNumberFormat="1" applyFont="1" applyFill="1" applyBorder="1" applyAlignment="1" applyProtection="1">
      <alignment horizontal="right"/>
    </xf>
    <xf numFmtId="3" fontId="6" fillId="0" borderId="40" xfId="1" applyNumberFormat="1" applyFont="1" applyFill="1" applyBorder="1" applyAlignment="1" applyProtection="1">
      <alignment horizontal="right"/>
    </xf>
    <xf numFmtId="0" fontId="6" fillId="0" borderId="15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left" wrapText="1" indent="1"/>
    </xf>
    <xf numFmtId="3" fontId="5" fillId="0" borderId="39" xfId="1" applyNumberFormat="1" applyFont="1" applyFill="1" applyBorder="1" applyAlignment="1" applyProtection="1">
      <alignment horizontal="right" vertical="center"/>
      <protection locked="0"/>
    </xf>
    <xf numFmtId="3" fontId="5" fillId="4" borderId="41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7" xfId="1" applyFont="1" applyFill="1" applyBorder="1" applyAlignment="1" applyProtection="1">
      <alignment horizontal="left" wrapText="1" indent="1"/>
    </xf>
    <xf numFmtId="3" fontId="5" fillId="0" borderId="27" xfId="0" applyNumberFormat="1" applyFont="1" applyFill="1" applyBorder="1" applyAlignment="1" applyProtection="1">
      <alignment horizontal="right" vertical="center"/>
      <protection locked="0"/>
    </xf>
    <xf numFmtId="3" fontId="5" fillId="4" borderId="33" xfId="1" applyNumberFormat="1" applyFont="1" applyFill="1" applyBorder="1" applyAlignment="1" applyProtection="1">
      <alignment horizontal="right" vertical="center"/>
    </xf>
    <xf numFmtId="0" fontId="5" fillId="0" borderId="42" xfId="4" applyFont="1" applyFill="1" applyBorder="1" applyAlignment="1" applyProtection="1">
      <alignment horizontal="left" indent="1"/>
    </xf>
    <xf numFmtId="0" fontId="6" fillId="0" borderId="43" xfId="1" applyFont="1" applyFill="1" applyBorder="1" applyAlignment="1" applyProtection="1"/>
    <xf numFmtId="3" fontId="6" fillId="0" borderId="43" xfId="1" applyNumberFormat="1" applyFont="1" applyFill="1" applyBorder="1" applyAlignment="1" applyProtection="1">
      <alignment horizontal="right"/>
    </xf>
    <xf numFmtId="3" fontId="6" fillId="0" borderId="4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>
      <alignment horizontal="center"/>
    </xf>
    <xf numFmtId="38" fontId="5" fillId="0" borderId="0" xfId="1" applyNumberFormat="1" applyFont="1" applyFill="1" applyBorder="1" applyAlignment="1" applyProtection="1"/>
    <xf numFmtId="38" fontId="6" fillId="0" borderId="0" xfId="1" applyNumberFormat="1" applyFont="1" applyFill="1" applyBorder="1" applyAlignment="1" applyProtection="1"/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Fill="1" applyBorder="1" applyProtection="1">
      <protection locked="0"/>
    </xf>
    <xf numFmtId="0" fontId="5" fillId="0" borderId="0" xfId="1" applyFont="1" applyFill="1" applyProtection="1">
      <protection locked="0"/>
    </xf>
    <xf numFmtId="0" fontId="6" fillId="0" borderId="0" xfId="1" applyFont="1" applyFill="1" applyProtection="1">
      <protection locked="0"/>
    </xf>
    <xf numFmtId="0" fontId="5" fillId="0" borderId="0" xfId="1" applyFont="1" applyFill="1"/>
    <xf numFmtId="0" fontId="6" fillId="0" borderId="0" xfId="1" applyFont="1" applyFill="1"/>
    <xf numFmtId="0" fontId="7" fillId="2" borderId="0" xfId="0" applyFont="1" applyFill="1"/>
    <xf numFmtId="0" fontId="5" fillId="2" borderId="0" xfId="1" applyFont="1" applyFill="1" applyBorder="1" applyProtection="1"/>
    <xf numFmtId="0" fontId="5" fillId="2" borderId="0" xfId="1" applyFont="1" applyFill="1" applyProtection="1"/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 indent="3"/>
    </xf>
    <xf numFmtId="0" fontId="5" fillId="2" borderId="0" xfId="1" applyFont="1" applyFill="1" applyBorder="1" applyAlignment="1" applyProtection="1">
      <alignment horizontal="right" vertical="center" wrapText="1"/>
    </xf>
    <xf numFmtId="0" fontId="5" fillId="2" borderId="0" xfId="1" applyFont="1" applyFill="1" applyBorder="1" applyAlignment="1" applyProtection="1">
      <alignment horizontal="right"/>
    </xf>
    <xf numFmtId="0" fontId="5" fillId="3" borderId="1" xfId="1" applyFont="1" applyFill="1" applyBorder="1" applyAlignment="1" applyProtection="1">
      <alignment horizontal="left" indent="1"/>
    </xf>
    <xf numFmtId="0" fontId="6" fillId="3" borderId="2" xfId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left" indent="1"/>
    </xf>
    <xf numFmtId="0" fontId="5" fillId="0" borderId="6" xfId="1" applyFont="1" applyFill="1" applyBorder="1" applyAlignment="1" applyProtection="1">
      <alignment horizontal="left" indent="1"/>
    </xf>
    <xf numFmtId="164" fontId="5" fillId="6" borderId="6" xfId="0" applyNumberFormat="1" applyFont="1" applyFill="1" applyBorder="1" applyAlignment="1">
      <alignment horizontal="right"/>
    </xf>
    <xf numFmtId="164" fontId="6" fillId="0" borderId="7" xfId="1" applyNumberFormat="1" applyFont="1" applyFill="1" applyBorder="1" applyAlignment="1" applyProtection="1">
      <alignment horizontal="right"/>
    </xf>
    <xf numFmtId="0" fontId="11" fillId="0" borderId="0" xfId="1" applyFont="1" applyProtection="1">
      <protection locked="0"/>
    </xf>
    <xf numFmtId="0" fontId="5" fillId="2" borderId="8" xfId="1" applyFont="1" applyFill="1" applyBorder="1" applyAlignment="1" applyProtection="1">
      <alignment horizontal="left" indent="1"/>
    </xf>
    <xf numFmtId="0" fontId="5" fillId="0" borderId="9" xfId="1" applyFont="1" applyFill="1" applyBorder="1" applyAlignment="1" applyProtection="1">
      <alignment horizontal="left" indent="1"/>
    </xf>
    <xf numFmtId="164" fontId="5" fillId="6" borderId="9" xfId="0" applyNumberFormat="1" applyFont="1" applyFill="1" applyBorder="1" applyAlignment="1">
      <alignment horizontal="right"/>
    </xf>
    <xf numFmtId="164" fontId="6" fillId="0" borderId="10" xfId="1" applyNumberFormat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left" indent="2"/>
    </xf>
    <xf numFmtId="38" fontId="5" fillId="6" borderId="9" xfId="0" applyNumberFormat="1" applyFont="1" applyFill="1" applyBorder="1" applyAlignment="1">
      <alignment horizontal="right"/>
    </xf>
    <xf numFmtId="38" fontId="6" fillId="0" borderId="10" xfId="1" applyNumberFormat="1" applyFont="1" applyFill="1" applyBorder="1" applyAlignment="1" applyProtection="1">
      <alignment horizontal="right"/>
    </xf>
    <xf numFmtId="164" fontId="5" fillId="7" borderId="9" xfId="0" applyNumberFormat="1" applyFont="1" applyFill="1" applyBorder="1" applyAlignment="1">
      <alignment horizontal="right"/>
    </xf>
    <xf numFmtId="0" fontId="6" fillId="2" borderId="11" xfId="1" applyFont="1" applyFill="1" applyBorder="1" applyAlignment="1" applyProtection="1"/>
    <xf numFmtId="164" fontId="6" fillId="0" borderId="11" xfId="1" applyNumberFormat="1" applyFont="1" applyFill="1" applyBorder="1" applyAlignment="1" applyProtection="1">
      <alignment horizontal="right"/>
    </xf>
    <xf numFmtId="164" fontId="6" fillId="0" borderId="12" xfId="1" applyNumberFormat="1" applyFont="1" applyFill="1" applyBorder="1" applyAlignment="1" applyProtection="1">
      <alignment horizontal="right"/>
    </xf>
    <xf numFmtId="0" fontId="5" fillId="2" borderId="6" xfId="1" applyFont="1" applyFill="1" applyBorder="1" applyAlignment="1" applyProtection="1">
      <alignment horizontal="left" indent="1"/>
    </xf>
    <xf numFmtId="164" fontId="5" fillId="5" borderId="9" xfId="0" applyNumberFormat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left" indent="1"/>
    </xf>
    <xf numFmtId="0" fontId="5" fillId="2" borderId="13" xfId="1" applyFont="1" applyFill="1" applyBorder="1" applyAlignment="1" applyProtection="1">
      <alignment horizontal="left" indent="1"/>
    </xf>
    <xf numFmtId="164" fontId="6" fillId="6" borderId="11" xfId="0" applyNumberFormat="1" applyFont="1" applyFill="1" applyBorder="1" applyAlignment="1">
      <alignment horizontal="right"/>
    </xf>
    <xf numFmtId="0" fontId="5" fillId="0" borderId="1" xfId="1" applyFont="1" applyFill="1" applyBorder="1" applyAlignment="1" applyProtection="1">
      <alignment horizontal="left" indent="1"/>
    </xf>
    <xf numFmtId="0" fontId="6" fillId="0" borderId="3" xfId="1" applyFont="1" applyFill="1" applyBorder="1" applyAlignment="1" applyProtection="1"/>
    <xf numFmtId="164" fontId="6" fillId="0" borderId="3" xfId="1" applyNumberFormat="1" applyFont="1" applyFill="1" applyBorder="1" applyAlignment="1" applyProtection="1">
      <alignment horizontal="right"/>
    </xf>
    <xf numFmtId="164" fontId="6" fillId="0" borderId="4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/>
    <xf numFmtId="165" fontId="5" fillId="0" borderId="0" xfId="1" applyNumberFormat="1" applyFont="1" applyFill="1" applyBorder="1" applyProtection="1"/>
    <xf numFmtId="43" fontId="5" fillId="0" borderId="0" xfId="2" applyFont="1" applyFill="1" applyBorder="1" applyProtection="1"/>
    <xf numFmtId="10" fontId="5" fillId="0" borderId="0" xfId="3" applyNumberFormat="1" applyFont="1" applyFill="1" applyBorder="1" applyProtection="1"/>
    <xf numFmtId="43" fontId="5" fillId="0" borderId="0" xfId="2" applyFont="1" applyFill="1" applyBorder="1" applyProtection="1">
      <protection locked="0"/>
    </xf>
    <xf numFmtId="0" fontId="4" fillId="0" borderId="0" xfId="4" applyFont="1" applyFill="1" applyBorder="1" applyAlignment="1" applyProtection="1">
      <alignment horizontal="left"/>
    </xf>
    <xf numFmtId="14" fontId="4" fillId="0" borderId="0" xfId="4" applyNumberFormat="1" applyFont="1" applyFill="1" applyBorder="1" applyAlignment="1" applyProtection="1">
      <alignment horizontal="left"/>
    </xf>
    <xf numFmtId="0" fontId="2" fillId="2" borderId="0" xfId="4" applyFont="1" applyFill="1" applyProtection="1"/>
    <xf numFmtId="0" fontId="5" fillId="0" borderId="0" xfId="4" applyFont="1" applyFill="1" applyBorder="1" applyAlignment="1" applyProtection="1">
      <alignment horizontal="left"/>
    </xf>
    <xf numFmtId="14" fontId="5" fillId="0" borderId="0" xfId="4" applyNumberFormat="1" applyFont="1" applyFill="1" applyBorder="1" applyAlignment="1" applyProtection="1">
      <alignment horizontal="left"/>
    </xf>
    <xf numFmtId="0" fontId="7" fillId="2" borderId="64" xfId="0" applyFont="1" applyFill="1" applyBorder="1"/>
  </cellXfs>
  <cellStyles count="5">
    <cellStyle name="Comma 2" xfId="2"/>
    <cellStyle name="Normal" xfId="0" builtinId="0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BG%20(II%20Q)&#4321;&#4304;&#4315;&#4323;&#4328;&#4304;&#4317;/New%20folder/CC%20Credit-201806-F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>
        <row r="6">
          <cell r="C6">
            <v>13871.77</v>
          </cell>
          <cell r="D6">
            <v>4251.0744000000004</v>
          </cell>
        </row>
        <row r="7">
          <cell r="C7">
            <v>149742.97</v>
          </cell>
          <cell r="D7">
            <v>301486.62660000002</v>
          </cell>
        </row>
      </sheetData>
      <sheetData sheetId="3">
        <row r="19">
          <cell r="C19">
            <v>4218576.3979000039</v>
          </cell>
          <cell r="D19">
            <v>3936126.5420999997</v>
          </cell>
        </row>
        <row r="20">
          <cell r="C20">
            <v>-1175744</v>
          </cell>
          <cell r="D20">
            <v>0</v>
          </cell>
        </row>
        <row r="21">
          <cell r="C21">
            <v>3042832.3979000039</v>
          </cell>
          <cell r="D21">
            <v>3936126.5420999997</v>
          </cell>
        </row>
      </sheetData>
      <sheetData sheetId="4"/>
      <sheetData sheetId="5">
        <row r="26">
          <cell r="C26">
            <v>676438.7</v>
          </cell>
          <cell r="D26">
            <v>9581.8799999999992</v>
          </cell>
        </row>
        <row r="38">
          <cell r="E38">
            <v>1595080.3499999999</v>
          </cell>
        </row>
        <row r="46">
          <cell r="F46">
            <v>250261.30000000005</v>
          </cell>
        </row>
        <row r="58">
          <cell r="C58">
            <v>2324543.59</v>
          </cell>
          <cell r="D58">
            <v>19893.531999999999</v>
          </cell>
        </row>
      </sheetData>
      <sheetData sheetId="6">
        <row r="16">
          <cell r="F16">
            <v>0</v>
          </cell>
        </row>
        <row r="23">
          <cell r="C23">
            <v>0</v>
          </cell>
          <cell r="D23">
            <v>0</v>
          </cell>
        </row>
      </sheetData>
      <sheetData sheetId="7">
        <row r="12">
          <cell r="C12">
            <v>0</v>
          </cell>
          <cell r="D12">
            <v>793907.85510000004</v>
          </cell>
        </row>
      </sheetData>
      <sheetData sheetId="8"/>
      <sheetData sheetId="9"/>
      <sheetData sheetId="10">
        <row r="15">
          <cell r="C15">
            <v>0</v>
          </cell>
          <cell r="D15">
            <v>0</v>
          </cell>
        </row>
      </sheetData>
      <sheetData sheetId="11">
        <row r="12">
          <cell r="C12">
            <v>37200</v>
          </cell>
          <cell r="D12">
            <v>9210776.5232999995</v>
          </cell>
        </row>
      </sheetData>
      <sheetData sheetId="12">
        <row r="12">
          <cell r="C12">
            <v>0</v>
          </cell>
          <cell r="D12">
            <v>0</v>
          </cell>
        </row>
      </sheetData>
      <sheetData sheetId="13">
        <row r="13">
          <cell r="C13">
            <v>264.98</v>
          </cell>
          <cell r="D13">
            <v>8353.4838</v>
          </cell>
        </row>
        <row r="22">
          <cell r="C22">
            <v>178861.29</v>
          </cell>
          <cell r="D22">
            <v>91772.722099999999</v>
          </cell>
        </row>
      </sheetData>
      <sheetData sheetId="14">
        <row r="6">
          <cell r="E6">
            <v>8429080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-6426106.1026999997</v>
          </cell>
        </row>
        <row r="12">
          <cell r="E1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="90" zoomScaleNormal="100" zoomScaleSheetLayoutView="90" workbookViewId="0">
      <selection activeCell="B11" sqref="B11"/>
    </sheetView>
  </sheetViews>
  <sheetFormatPr defaultColWidth="9.140625" defaultRowHeight="12" customHeight="1" x14ac:dyDescent="0.2"/>
  <cols>
    <col min="1" max="1" width="8.28515625" style="144" customWidth="1"/>
    <col min="2" max="2" width="48.7109375" style="144" customWidth="1"/>
    <col min="3" max="3" width="14.42578125" style="144" customWidth="1"/>
    <col min="4" max="4" width="13.5703125" style="144" bestFit="1" customWidth="1"/>
    <col min="5" max="5" width="16.28515625" style="144" bestFit="1" customWidth="1"/>
    <col min="6" max="16384" width="9.140625" style="144"/>
  </cols>
  <sheetData>
    <row r="1" spans="1:6" ht="12" customHeight="1" x14ac:dyDescent="0.2">
      <c r="A1" s="150" t="s">
        <v>0</v>
      </c>
      <c r="B1" s="190" t="s">
        <v>115</v>
      </c>
      <c r="C1" s="36"/>
      <c r="D1" s="36"/>
      <c r="E1" s="36"/>
    </row>
    <row r="2" spans="1:6" ht="12" customHeight="1" x14ac:dyDescent="0.2">
      <c r="A2" s="150" t="s">
        <v>1</v>
      </c>
      <c r="B2" s="191">
        <v>43281</v>
      </c>
      <c r="C2" s="36"/>
      <c r="D2" s="36"/>
      <c r="E2" s="36"/>
    </row>
    <row r="3" spans="1:6" ht="12" customHeight="1" x14ac:dyDescent="0.2">
      <c r="A3" s="150"/>
      <c r="B3" s="192"/>
      <c r="C3" s="36"/>
      <c r="D3" s="36"/>
      <c r="E3" s="36"/>
    </row>
    <row r="4" spans="1:6" ht="12" customHeight="1" x14ac:dyDescent="0.2">
      <c r="A4" s="152" t="s">
        <v>2</v>
      </c>
      <c r="B4" s="153" t="s">
        <v>3</v>
      </c>
      <c r="C4" s="150"/>
      <c r="D4" s="150"/>
      <c r="E4" s="154" t="s">
        <v>4</v>
      </c>
    </row>
    <row r="5" spans="1:6" ht="12" customHeight="1" thickBot="1" x14ac:dyDescent="0.25">
      <c r="A5" s="150"/>
      <c r="B5" s="150"/>
      <c r="C5" s="150"/>
      <c r="D5" s="150"/>
      <c r="E5" s="155"/>
    </row>
    <row r="6" spans="1:6" ht="12" customHeight="1" thickBot="1" x14ac:dyDescent="0.25">
      <c r="A6" s="156" t="s">
        <v>5</v>
      </c>
      <c r="B6" s="157" t="s">
        <v>6</v>
      </c>
      <c r="C6" s="158" t="s">
        <v>7</v>
      </c>
      <c r="D6" s="158" t="s">
        <v>8</v>
      </c>
      <c r="E6" s="159" t="s">
        <v>9</v>
      </c>
    </row>
    <row r="7" spans="1:6" ht="12" customHeight="1" x14ac:dyDescent="0.2">
      <c r="A7" s="160">
        <v>1</v>
      </c>
      <c r="B7" s="161" t="s">
        <v>10</v>
      </c>
      <c r="C7" s="162">
        <f>'[4]RC-C'!C6</f>
        <v>13871.77</v>
      </c>
      <c r="D7" s="162">
        <f>'[4]RC-C'!D6</f>
        <v>4251.0744000000004</v>
      </c>
      <c r="E7" s="163">
        <f t="shared" ref="E7:E13" si="0">C7+D7</f>
        <v>18122.844400000002</v>
      </c>
      <c r="F7" s="164"/>
    </row>
    <row r="8" spans="1:6" ht="12" customHeight="1" x14ac:dyDescent="0.2">
      <c r="A8" s="165">
        <v>2</v>
      </c>
      <c r="B8" s="166" t="s">
        <v>11</v>
      </c>
      <c r="C8" s="167">
        <f>'[4]RC-C'!C7</f>
        <v>149742.97</v>
      </c>
      <c r="D8" s="167">
        <f>'[4]RC-C'!D7</f>
        <v>301486.62660000002</v>
      </c>
      <c r="E8" s="168">
        <f t="shared" si="0"/>
        <v>451229.59660000005</v>
      </c>
      <c r="F8" s="164"/>
    </row>
    <row r="9" spans="1:6" ht="12" customHeight="1" x14ac:dyDescent="0.2">
      <c r="A9" s="165">
        <v>3</v>
      </c>
      <c r="B9" s="169" t="s">
        <v>12</v>
      </c>
      <c r="C9" s="167">
        <f>'[4]RC-LA'!C19</f>
        <v>4218576.3979000039</v>
      </c>
      <c r="D9" s="167">
        <f>'[4]RC-LA'!D19</f>
        <v>3936126.5420999997</v>
      </c>
      <c r="E9" s="168">
        <f t="shared" si="0"/>
        <v>8154702.9400000032</v>
      </c>
      <c r="F9" s="164"/>
    </row>
    <row r="10" spans="1:6" ht="12" customHeight="1" x14ac:dyDescent="0.2">
      <c r="A10" s="165">
        <v>3.1</v>
      </c>
      <c r="B10" s="169" t="s">
        <v>13</v>
      </c>
      <c r="C10" s="170">
        <f>'[4]RC-LA'!C20</f>
        <v>-1175744</v>
      </c>
      <c r="D10" s="170">
        <f>'[4]RC-LA'!D20</f>
        <v>0</v>
      </c>
      <c r="E10" s="171">
        <f t="shared" si="0"/>
        <v>-1175744</v>
      </c>
      <c r="F10" s="164"/>
    </row>
    <row r="11" spans="1:6" ht="12" customHeight="1" x14ac:dyDescent="0.2">
      <c r="A11" s="165">
        <v>3.2</v>
      </c>
      <c r="B11" s="166" t="s">
        <v>14</v>
      </c>
      <c r="C11" s="167">
        <f>'[4]RC-LA'!C21</f>
        <v>3042832.3979000039</v>
      </c>
      <c r="D11" s="167">
        <f>'[4]RC-LA'!D21</f>
        <v>3936126.5420999997</v>
      </c>
      <c r="E11" s="168">
        <f t="shared" si="0"/>
        <v>6978958.9400000032</v>
      </c>
    </row>
    <row r="12" spans="1:6" ht="12" customHeight="1" x14ac:dyDescent="0.2">
      <c r="A12" s="165">
        <v>4</v>
      </c>
      <c r="B12" s="166" t="s">
        <v>15</v>
      </c>
      <c r="C12" s="167">
        <f>'[4]RC-I'!C23</f>
        <v>0</v>
      </c>
      <c r="D12" s="167">
        <f>'[4]RC-I'!D23</f>
        <v>0</v>
      </c>
      <c r="E12" s="168">
        <f t="shared" si="0"/>
        <v>0</v>
      </c>
    </row>
    <row r="13" spans="1:6" ht="12" customHeight="1" x14ac:dyDescent="0.2">
      <c r="A13" s="165">
        <v>5</v>
      </c>
      <c r="B13" s="166" t="s">
        <v>16</v>
      </c>
      <c r="C13" s="167">
        <f>'[4]RC-A'!C26</f>
        <v>676438.7</v>
      </c>
      <c r="D13" s="167">
        <f>'[4]RC-A'!D26</f>
        <v>9581.8799999999992</v>
      </c>
      <c r="E13" s="168">
        <f t="shared" si="0"/>
        <v>686020.58</v>
      </c>
    </row>
    <row r="14" spans="1:6" ht="12" customHeight="1" x14ac:dyDescent="0.2">
      <c r="A14" s="165">
        <v>6</v>
      </c>
      <c r="B14" s="166" t="s">
        <v>17</v>
      </c>
      <c r="C14" s="167">
        <f>'[4]RC-A'!E38</f>
        <v>1595080.3499999999</v>
      </c>
      <c r="D14" s="172"/>
      <c r="E14" s="168">
        <f>C14</f>
        <v>1595080.3499999999</v>
      </c>
    </row>
    <row r="15" spans="1:6" ht="12" customHeight="1" x14ac:dyDescent="0.2">
      <c r="A15" s="165">
        <v>7</v>
      </c>
      <c r="B15" s="166" t="s">
        <v>18</v>
      </c>
      <c r="C15" s="167">
        <f>'[4]RC-I'!$F$16</f>
        <v>0</v>
      </c>
      <c r="D15" s="172"/>
      <c r="E15" s="168">
        <f>C15</f>
        <v>0</v>
      </c>
    </row>
    <row r="16" spans="1:6" ht="12" customHeight="1" x14ac:dyDescent="0.2">
      <c r="A16" s="165">
        <v>8</v>
      </c>
      <c r="B16" s="166" t="s">
        <v>19</v>
      </c>
      <c r="C16" s="167">
        <f>'[4]RC-A'!F46</f>
        <v>250261.30000000005</v>
      </c>
      <c r="D16" s="172"/>
      <c r="E16" s="168">
        <f>C16</f>
        <v>250261.30000000005</v>
      </c>
    </row>
    <row r="17" spans="1:5" ht="12" customHeight="1" x14ac:dyDescent="0.2">
      <c r="A17" s="165">
        <v>9</v>
      </c>
      <c r="B17" s="166" t="s">
        <v>20</v>
      </c>
      <c r="C17" s="167">
        <f>'[4]RC-A'!C58</f>
        <v>2324543.59</v>
      </c>
      <c r="D17" s="167">
        <f>'[4]RC-A'!D58</f>
        <v>19893.531999999999</v>
      </c>
      <c r="E17" s="168">
        <f>C17+D17</f>
        <v>2344437.122</v>
      </c>
    </row>
    <row r="18" spans="1:5" ht="12" customHeight="1" thickBot="1" x14ac:dyDescent="0.25">
      <c r="A18" s="160">
        <v>10</v>
      </c>
      <c r="B18" s="173" t="s">
        <v>21</v>
      </c>
      <c r="C18" s="174">
        <f>SUM(C7:C8,C11:C17)</f>
        <v>8052771.0779000036</v>
      </c>
      <c r="D18" s="174">
        <f>SUM(D7:D8,D11:D17)</f>
        <v>4271339.6550999992</v>
      </c>
      <c r="E18" s="175">
        <f>SUM(E7:E8,E11:E17)</f>
        <v>12324110.733000003</v>
      </c>
    </row>
    <row r="19" spans="1:5" ht="12" customHeight="1" thickBot="1" x14ac:dyDescent="0.25">
      <c r="A19" s="156"/>
      <c r="B19" s="157" t="s">
        <v>22</v>
      </c>
      <c r="C19" s="158"/>
      <c r="D19" s="158"/>
      <c r="E19" s="159"/>
    </row>
    <row r="20" spans="1:5" ht="12" customHeight="1" x14ac:dyDescent="0.2">
      <c r="A20" s="160">
        <v>11</v>
      </c>
      <c r="B20" s="161" t="s">
        <v>23</v>
      </c>
      <c r="C20" s="162">
        <f>'[4]RC-BB'!C12</f>
        <v>0</v>
      </c>
      <c r="D20" s="162">
        <f>'[4]RC-BB'!D12</f>
        <v>793907.85510000004</v>
      </c>
      <c r="E20" s="163">
        <f t="shared" ref="E20:E26" si="1">C20+D20</f>
        <v>793907.85510000004</v>
      </c>
    </row>
    <row r="21" spans="1:5" ht="12" customHeight="1" x14ac:dyDescent="0.2">
      <c r="A21" s="165">
        <v>12</v>
      </c>
      <c r="B21" s="166" t="s">
        <v>24</v>
      </c>
      <c r="C21" s="167">
        <f>'[4]RC-BF'!C12</f>
        <v>37200</v>
      </c>
      <c r="D21" s="167">
        <f>'[4]RC-BF'!D12</f>
        <v>9210776.5232999995</v>
      </c>
      <c r="E21" s="168">
        <f t="shared" si="1"/>
        <v>9247976.5232999995</v>
      </c>
    </row>
    <row r="22" spans="1:5" ht="12" customHeight="1" x14ac:dyDescent="0.2">
      <c r="A22" s="165">
        <v>13</v>
      </c>
      <c r="B22" s="166" t="s">
        <v>25</v>
      </c>
      <c r="C22" s="167">
        <f>'[4]RC-OS'!C12</f>
        <v>0</v>
      </c>
      <c r="D22" s="167">
        <f>'[4]RC-OS'!D12</f>
        <v>0</v>
      </c>
      <c r="E22" s="168">
        <f t="shared" si="1"/>
        <v>0</v>
      </c>
    </row>
    <row r="23" spans="1:5" ht="12" customHeight="1" x14ac:dyDescent="0.2">
      <c r="A23" s="160">
        <v>14</v>
      </c>
      <c r="B23" s="166" t="s">
        <v>26</v>
      </c>
      <c r="C23" s="167">
        <f>'[4]RC-P'!C13</f>
        <v>264.98</v>
      </c>
      <c r="D23" s="167">
        <f>'[4]RC-P'!D13</f>
        <v>8353.4838</v>
      </c>
      <c r="E23" s="168">
        <f t="shared" si="1"/>
        <v>8618.4637999999995</v>
      </c>
    </row>
    <row r="24" spans="1:5" ht="12" customHeight="1" x14ac:dyDescent="0.2">
      <c r="A24" s="165">
        <v>15</v>
      </c>
      <c r="B24" s="166" t="s">
        <v>27</v>
      </c>
      <c r="C24" s="167">
        <f>'[4]RC-P'!C22</f>
        <v>178861.29</v>
      </c>
      <c r="D24" s="167">
        <f>'[4]RC-P'!D22</f>
        <v>91772.722099999999</v>
      </c>
      <c r="E24" s="168">
        <f t="shared" si="1"/>
        <v>270634.01209999999</v>
      </c>
    </row>
    <row r="25" spans="1:5" ht="12" customHeight="1" x14ac:dyDescent="0.2">
      <c r="A25" s="165">
        <v>16</v>
      </c>
      <c r="B25" s="166" t="s">
        <v>28</v>
      </c>
      <c r="C25" s="167">
        <f>'[4]RC-BS'!C15</f>
        <v>0</v>
      </c>
      <c r="D25" s="167">
        <f>'[4]RC-BS'!D15</f>
        <v>0</v>
      </c>
      <c r="E25" s="168">
        <f t="shared" si="1"/>
        <v>0</v>
      </c>
    </row>
    <row r="26" spans="1:5" ht="12" customHeight="1" thickBot="1" x14ac:dyDescent="0.25">
      <c r="A26" s="160">
        <v>17</v>
      </c>
      <c r="B26" s="173" t="s">
        <v>29</v>
      </c>
      <c r="C26" s="174">
        <f>SUM(C20:C25)</f>
        <v>216326.27000000002</v>
      </c>
      <c r="D26" s="174">
        <f>SUM(D20:D25)</f>
        <v>10104810.5843</v>
      </c>
      <c r="E26" s="175">
        <f t="shared" si="1"/>
        <v>10321136.8543</v>
      </c>
    </row>
    <row r="27" spans="1:5" ht="12" customHeight="1" thickBot="1" x14ac:dyDescent="0.25">
      <c r="A27" s="156"/>
      <c r="B27" s="157" t="s">
        <v>30</v>
      </c>
      <c r="C27" s="158"/>
      <c r="D27" s="158"/>
      <c r="E27" s="159"/>
    </row>
    <row r="28" spans="1:5" ht="12" customHeight="1" x14ac:dyDescent="0.2">
      <c r="A28" s="160">
        <v>18</v>
      </c>
      <c r="B28" s="176" t="s">
        <v>31</v>
      </c>
      <c r="C28" s="162">
        <f>'[4]RI-C'!E6</f>
        <v>8429080</v>
      </c>
      <c r="D28" s="177"/>
      <c r="E28" s="163">
        <f t="shared" ref="E28:E33" si="2">C28</f>
        <v>8429080</v>
      </c>
    </row>
    <row r="29" spans="1:5" ht="12" customHeight="1" x14ac:dyDescent="0.2">
      <c r="A29" s="165">
        <v>19</v>
      </c>
      <c r="B29" s="178" t="s">
        <v>32</v>
      </c>
      <c r="C29" s="167">
        <f>'[4]RI-C'!E7</f>
        <v>0</v>
      </c>
      <c r="D29" s="177"/>
      <c r="E29" s="168">
        <f t="shared" si="2"/>
        <v>0</v>
      </c>
    </row>
    <row r="30" spans="1:5" ht="12" customHeight="1" x14ac:dyDescent="0.2">
      <c r="A30" s="165">
        <v>20</v>
      </c>
      <c r="B30" s="178" t="s">
        <v>33</v>
      </c>
      <c r="C30" s="167">
        <f>'[4]RI-C'!E8</f>
        <v>0</v>
      </c>
      <c r="D30" s="177"/>
      <c r="E30" s="168">
        <f t="shared" si="2"/>
        <v>0</v>
      </c>
    </row>
    <row r="31" spans="1:5" ht="12" customHeight="1" x14ac:dyDescent="0.2">
      <c r="A31" s="165">
        <v>21</v>
      </c>
      <c r="B31" s="178" t="s">
        <v>34</v>
      </c>
      <c r="C31" s="167">
        <f>'[4]RI-C'!E9</f>
        <v>-6426106.1026999997</v>
      </c>
      <c r="D31" s="177"/>
      <c r="E31" s="168">
        <f t="shared" si="2"/>
        <v>-6426106.1026999997</v>
      </c>
    </row>
    <row r="32" spans="1:5" ht="12" customHeight="1" x14ac:dyDescent="0.2">
      <c r="A32" s="165">
        <v>22</v>
      </c>
      <c r="B32" s="178" t="s">
        <v>35</v>
      </c>
      <c r="C32" s="167">
        <f>'[4]RI-C'!E12</f>
        <v>0</v>
      </c>
      <c r="D32" s="177"/>
      <c r="E32" s="168">
        <f t="shared" si="2"/>
        <v>0</v>
      </c>
    </row>
    <row r="33" spans="1:5" ht="12" customHeight="1" thickBot="1" x14ac:dyDescent="0.25">
      <c r="A33" s="179">
        <v>23</v>
      </c>
      <c r="B33" s="173" t="s">
        <v>36</v>
      </c>
      <c r="C33" s="180">
        <f>SUM(C28:C32)</f>
        <v>2002973.8973000003</v>
      </c>
      <c r="D33" s="177"/>
      <c r="E33" s="175">
        <f t="shared" si="2"/>
        <v>2002973.8973000003</v>
      </c>
    </row>
    <row r="34" spans="1:5" ht="12" customHeight="1" thickBot="1" x14ac:dyDescent="0.25">
      <c r="A34" s="181">
        <v>24</v>
      </c>
      <c r="B34" s="182" t="s">
        <v>37</v>
      </c>
      <c r="C34" s="183">
        <f>C26+C33</f>
        <v>2219300.1673000003</v>
      </c>
      <c r="D34" s="183">
        <f>D26</f>
        <v>10104810.5843</v>
      </c>
      <c r="E34" s="184">
        <f>C34+D34</f>
        <v>12324110.751600001</v>
      </c>
    </row>
    <row r="35" spans="1:5" ht="12" customHeight="1" x14ac:dyDescent="0.2">
      <c r="A35" s="36"/>
      <c r="B35" s="36"/>
      <c r="C35" s="185"/>
      <c r="D35" s="185"/>
      <c r="E35" s="185"/>
    </row>
    <row r="36" spans="1:5" ht="12" customHeight="1" x14ac:dyDescent="0.2">
      <c r="A36" s="36"/>
      <c r="B36" s="36"/>
      <c r="C36" s="36"/>
      <c r="D36" s="36"/>
      <c r="E36" s="36"/>
    </row>
    <row r="37" spans="1:5" ht="12" customHeight="1" x14ac:dyDescent="0.2">
      <c r="A37" s="36"/>
      <c r="B37" s="36"/>
      <c r="C37" s="186"/>
      <c r="D37" s="187"/>
      <c r="E37" s="36"/>
    </row>
    <row r="38" spans="1:5" ht="12" customHeight="1" x14ac:dyDescent="0.2">
      <c r="A38" s="36"/>
      <c r="B38" s="36" t="s">
        <v>106</v>
      </c>
      <c r="C38" s="36"/>
      <c r="D38" s="188"/>
      <c r="E38" s="36"/>
    </row>
    <row r="39" spans="1:5" ht="12" customHeight="1" x14ac:dyDescent="0.2">
      <c r="C39" s="189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B17" sqref="B17"/>
    </sheetView>
  </sheetViews>
  <sheetFormatPr defaultColWidth="9.140625" defaultRowHeight="11.25" x14ac:dyDescent="0.2"/>
  <cols>
    <col min="1" max="1" width="8.140625" style="147" bestFit="1" customWidth="1"/>
    <col min="2" max="2" width="48.85546875" style="147" customWidth="1"/>
    <col min="3" max="4" width="12" style="147" customWidth="1"/>
    <col min="5" max="5" width="12" style="148" customWidth="1"/>
    <col min="6" max="16384" width="9.140625" style="38"/>
  </cols>
  <sheetData>
    <row r="1" spans="1:5" x14ac:dyDescent="0.2">
      <c r="A1" s="35" t="s">
        <v>0</v>
      </c>
      <c r="B1" s="190" t="s">
        <v>115</v>
      </c>
      <c r="C1" s="36"/>
      <c r="D1" s="36"/>
      <c r="E1" s="37"/>
    </row>
    <row r="2" spans="1:5" x14ac:dyDescent="0.2">
      <c r="A2" s="35" t="s">
        <v>1</v>
      </c>
      <c r="B2" s="191">
        <v>43281</v>
      </c>
      <c r="C2" s="36"/>
      <c r="D2" s="36"/>
      <c r="E2" s="37"/>
    </row>
    <row r="3" spans="1:5" x14ac:dyDescent="0.2">
      <c r="A3" s="36"/>
      <c r="B3" s="39"/>
      <c r="C3" s="36"/>
      <c r="D3" s="36"/>
      <c r="E3" s="37"/>
    </row>
    <row r="4" spans="1:5" ht="12" thickBot="1" x14ac:dyDescent="0.25">
      <c r="A4" s="40" t="s">
        <v>38</v>
      </c>
      <c r="B4" s="41" t="s">
        <v>39</v>
      </c>
      <c r="C4" s="36"/>
      <c r="D4" s="36"/>
      <c r="E4" s="42" t="s">
        <v>4</v>
      </c>
    </row>
    <row r="5" spans="1:5" ht="12" thickBot="1" x14ac:dyDescent="0.25">
      <c r="A5" s="43" t="s">
        <v>5</v>
      </c>
      <c r="B5" s="44"/>
      <c r="C5" s="45" t="s">
        <v>7</v>
      </c>
      <c r="D5" s="46" t="s">
        <v>8</v>
      </c>
      <c r="E5" s="47" t="s">
        <v>9</v>
      </c>
    </row>
    <row r="6" spans="1:5" ht="12" thickBot="1" x14ac:dyDescent="0.25">
      <c r="A6" s="48"/>
      <c r="B6" s="49" t="s">
        <v>40</v>
      </c>
      <c r="C6" s="49"/>
      <c r="D6" s="49"/>
      <c r="E6" s="49"/>
    </row>
    <row r="7" spans="1:5" x14ac:dyDescent="0.2">
      <c r="A7" s="50">
        <v>1</v>
      </c>
      <c r="B7" s="51" t="s">
        <v>41</v>
      </c>
      <c r="C7" s="52">
        <v>5990.4</v>
      </c>
      <c r="D7" s="53">
        <v>0</v>
      </c>
      <c r="E7" s="54">
        <f t="shared" ref="E7:E24" si="0">C7+D7</f>
        <v>5990.4</v>
      </c>
    </row>
    <row r="8" spans="1:5" x14ac:dyDescent="0.2">
      <c r="A8" s="50">
        <v>2</v>
      </c>
      <c r="B8" s="55" t="s">
        <v>42</v>
      </c>
      <c r="C8" s="56">
        <f>SUM(C9:C15)</f>
        <v>592351.15</v>
      </c>
      <c r="D8" s="57">
        <f>SUM(D9:D15)</f>
        <v>402503.35</v>
      </c>
      <c r="E8" s="58">
        <f t="shared" si="0"/>
        <v>994854.5</v>
      </c>
    </row>
    <row r="9" spans="1:5" x14ac:dyDescent="0.2">
      <c r="A9" s="50">
        <v>2.1</v>
      </c>
      <c r="B9" s="59" t="s">
        <v>43</v>
      </c>
      <c r="C9" s="52">
        <v>0</v>
      </c>
      <c r="D9" s="53">
        <v>0</v>
      </c>
      <c r="E9" s="60">
        <f t="shared" si="0"/>
        <v>0</v>
      </c>
    </row>
    <row r="10" spans="1:5" x14ac:dyDescent="0.2">
      <c r="A10" s="50">
        <v>2.2000000000000002</v>
      </c>
      <c r="B10" s="59" t="s">
        <v>44</v>
      </c>
      <c r="C10" s="52">
        <v>592351.15</v>
      </c>
      <c r="D10" s="53">
        <v>402503.35</v>
      </c>
      <c r="E10" s="60">
        <f t="shared" si="0"/>
        <v>994854.5</v>
      </c>
    </row>
    <row r="11" spans="1:5" x14ac:dyDescent="0.2">
      <c r="A11" s="50">
        <v>2.2999999999999998</v>
      </c>
      <c r="B11" s="59" t="s">
        <v>45</v>
      </c>
      <c r="C11" s="52">
        <v>0</v>
      </c>
      <c r="D11" s="53">
        <v>0</v>
      </c>
      <c r="E11" s="60">
        <f t="shared" si="0"/>
        <v>0</v>
      </c>
    </row>
    <row r="12" spans="1:5" x14ac:dyDescent="0.2">
      <c r="A12" s="50">
        <v>2.4</v>
      </c>
      <c r="B12" s="59" t="s">
        <v>46</v>
      </c>
      <c r="C12" s="52">
        <v>0</v>
      </c>
      <c r="D12" s="53">
        <v>0</v>
      </c>
      <c r="E12" s="60">
        <f t="shared" si="0"/>
        <v>0</v>
      </c>
    </row>
    <row r="13" spans="1:5" x14ac:dyDescent="0.2">
      <c r="A13" s="50">
        <v>2.5</v>
      </c>
      <c r="B13" s="59" t="s">
        <v>47</v>
      </c>
      <c r="C13" s="52">
        <v>0</v>
      </c>
      <c r="D13" s="53">
        <v>0</v>
      </c>
      <c r="E13" s="60">
        <f t="shared" si="0"/>
        <v>0</v>
      </c>
    </row>
    <row r="14" spans="1:5" x14ac:dyDescent="0.2">
      <c r="A14" s="50">
        <v>2.6</v>
      </c>
      <c r="B14" s="59" t="s">
        <v>48</v>
      </c>
      <c r="C14" s="52">
        <v>0</v>
      </c>
      <c r="D14" s="53">
        <v>0</v>
      </c>
      <c r="E14" s="60">
        <f>C14+D14</f>
        <v>0</v>
      </c>
    </row>
    <row r="15" spans="1:5" x14ac:dyDescent="0.2">
      <c r="A15" s="50">
        <v>2.7</v>
      </c>
      <c r="B15" s="59" t="s">
        <v>49</v>
      </c>
      <c r="C15" s="52">
        <v>0</v>
      </c>
      <c r="D15" s="53">
        <v>0</v>
      </c>
      <c r="E15" s="60">
        <f t="shared" si="0"/>
        <v>0</v>
      </c>
    </row>
    <row r="16" spans="1:5" x14ac:dyDescent="0.2">
      <c r="A16" s="50">
        <v>3</v>
      </c>
      <c r="B16" s="55" t="s">
        <v>50</v>
      </c>
      <c r="C16" s="56">
        <f>SUM(C17:C20)</f>
        <v>863.02</v>
      </c>
      <c r="D16" s="57">
        <f>SUM(D17:D20)</f>
        <v>1686.2873</v>
      </c>
      <c r="E16" s="58">
        <f t="shared" si="0"/>
        <v>2549.3072999999999</v>
      </c>
    </row>
    <row r="17" spans="1:5" x14ac:dyDescent="0.2">
      <c r="A17" s="50">
        <v>3.1</v>
      </c>
      <c r="B17" s="59" t="s">
        <v>51</v>
      </c>
      <c r="C17" s="52">
        <v>0</v>
      </c>
      <c r="D17" s="53">
        <v>0</v>
      </c>
      <c r="E17" s="60">
        <f t="shared" si="0"/>
        <v>0</v>
      </c>
    </row>
    <row r="18" spans="1:5" x14ac:dyDescent="0.2">
      <c r="A18" s="50">
        <v>3.2</v>
      </c>
      <c r="B18" s="59" t="s">
        <v>52</v>
      </c>
      <c r="C18" s="52">
        <v>0</v>
      </c>
      <c r="D18" s="53">
        <v>0</v>
      </c>
      <c r="E18" s="60">
        <f t="shared" si="0"/>
        <v>0</v>
      </c>
    </row>
    <row r="19" spans="1:5" x14ac:dyDescent="0.2">
      <c r="A19" s="50">
        <v>3.3</v>
      </c>
      <c r="B19" s="59" t="s">
        <v>53</v>
      </c>
      <c r="C19" s="52">
        <v>0</v>
      </c>
      <c r="D19" s="53">
        <v>0</v>
      </c>
      <c r="E19" s="60">
        <f t="shared" si="0"/>
        <v>0</v>
      </c>
    </row>
    <row r="20" spans="1:5" x14ac:dyDescent="0.2">
      <c r="A20" s="50">
        <v>3.4</v>
      </c>
      <c r="B20" s="59" t="s">
        <v>54</v>
      </c>
      <c r="C20" s="52">
        <v>863.02</v>
      </c>
      <c r="D20" s="53">
        <v>1686.2873</v>
      </c>
      <c r="E20" s="60">
        <f t="shared" si="0"/>
        <v>2549.3072999999999</v>
      </c>
    </row>
    <row r="21" spans="1:5" ht="22.5" x14ac:dyDescent="0.2">
      <c r="A21" s="50">
        <v>4</v>
      </c>
      <c r="B21" s="61" t="s">
        <v>55</v>
      </c>
      <c r="C21" s="52">
        <v>121283.96</v>
      </c>
      <c r="D21" s="53">
        <v>85285.2</v>
      </c>
      <c r="E21" s="58">
        <f t="shared" si="0"/>
        <v>206569.16</v>
      </c>
    </row>
    <row r="22" spans="1:5" ht="22.5" x14ac:dyDescent="0.2">
      <c r="A22" s="50">
        <v>5</v>
      </c>
      <c r="B22" s="61" t="s">
        <v>56</v>
      </c>
      <c r="C22" s="52">
        <v>0</v>
      </c>
      <c r="D22" s="53">
        <v>0</v>
      </c>
      <c r="E22" s="58">
        <f t="shared" si="0"/>
        <v>0</v>
      </c>
    </row>
    <row r="23" spans="1:5" x14ac:dyDescent="0.2">
      <c r="A23" s="62">
        <v>6</v>
      </c>
      <c r="B23" s="63" t="s">
        <v>57</v>
      </c>
      <c r="C23" s="64">
        <v>0</v>
      </c>
      <c r="D23" s="65">
        <v>0</v>
      </c>
      <c r="E23" s="66">
        <f t="shared" si="0"/>
        <v>0</v>
      </c>
    </row>
    <row r="24" spans="1:5" ht="12" thickBot="1" x14ac:dyDescent="0.25">
      <c r="A24" s="67">
        <v>7</v>
      </c>
      <c r="B24" s="68" t="s">
        <v>58</v>
      </c>
      <c r="C24" s="69">
        <f>SUM(C7:C8,C21:C23,C16)</f>
        <v>720488.53</v>
      </c>
      <c r="D24" s="69">
        <f>SUM(D7:D8,D21:D23,D16)</f>
        <v>489474.83730000001</v>
      </c>
      <c r="E24" s="70">
        <f t="shared" si="0"/>
        <v>1209963.3673</v>
      </c>
    </row>
    <row r="25" spans="1:5" ht="12" thickBot="1" x14ac:dyDescent="0.25">
      <c r="A25" s="71"/>
      <c r="B25" s="49" t="s">
        <v>59</v>
      </c>
      <c r="C25" s="49"/>
      <c r="D25" s="49"/>
      <c r="E25" s="49"/>
    </row>
    <row r="26" spans="1:5" ht="22.5" x14ac:dyDescent="0.2">
      <c r="A26" s="50">
        <v>8</v>
      </c>
      <c r="B26" s="72" t="s">
        <v>60</v>
      </c>
      <c r="C26" s="73">
        <v>0</v>
      </c>
      <c r="D26" s="74">
        <v>42401.89</v>
      </c>
      <c r="E26" s="54">
        <f t="shared" ref="E26:E34" si="1">C26+D26</f>
        <v>42401.89</v>
      </c>
    </row>
    <row r="27" spans="1:5" x14ac:dyDescent="0.2">
      <c r="A27" s="50">
        <v>9</v>
      </c>
      <c r="B27" s="75" t="s">
        <v>61</v>
      </c>
      <c r="C27" s="76">
        <v>346.51</v>
      </c>
      <c r="D27" s="77">
        <v>164352.47</v>
      </c>
      <c r="E27" s="58">
        <f t="shared" si="1"/>
        <v>164698.98000000001</v>
      </c>
    </row>
    <row r="28" spans="1:5" x14ac:dyDescent="0.2">
      <c r="A28" s="50">
        <v>10</v>
      </c>
      <c r="B28" s="75" t="s">
        <v>62</v>
      </c>
      <c r="C28" s="76">
        <v>0</v>
      </c>
      <c r="D28" s="77">
        <v>301419.39</v>
      </c>
      <c r="E28" s="58">
        <f t="shared" si="1"/>
        <v>301419.39</v>
      </c>
    </row>
    <row r="29" spans="1:5" x14ac:dyDescent="0.2">
      <c r="A29" s="50">
        <v>11</v>
      </c>
      <c r="B29" s="75" t="s">
        <v>63</v>
      </c>
      <c r="C29" s="76">
        <v>0</v>
      </c>
      <c r="D29" s="77">
        <v>0</v>
      </c>
      <c r="E29" s="58">
        <f t="shared" si="1"/>
        <v>0</v>
      </c>
    </row>
    <row r="30" spans="1:5" x14ac:dyDescent="0.2">
      <c r="A30" s="50">
        <v>12</v>
      </c>
      <c r="B30" s="75" t="s">
        <v>64</v>
      </c>
      <c r="C30" s="76">
        <v>0</v>
      </c>
      <c r="D30" s="77">
        <v>0</v>
      </c>
      <c r="E30" s="58">
        <f t="shared" si="1"/>
        <v>0</v>
      </c>
    </row>
    <row r="31" spans="1:5" x14ac:dyDescent="0.2">
      <c r="A31" s="50">
        <v>13</v>
      </c>
      <c r="B31" s="75" t="s">
        <v>65</v>
      </c>
      <c r="C31" s="76">
        <v>0</v>
      </c>
      <c r="D31" s="77">
        <v>0</v>
      </c>
      <c r="E31" s="58">
        <f t="shared" si="1"/>
        <v>0</v>
      </c>
    </row>
    <row r="32" spans="1:5" x14ac:dyDescent="0.2">
      <c r="A32" s="50">
        <v>14</v>
      </c>
      <c r="B32" s="78" t="s">
        <v>66</v>
      </c>
      <c r="C32" s="76">
        <v>0</v>
      </c>
      <c r="D32" s="77">
        <v>28269.59</v>
      </c>
      <c r="E32" s="58">
        <f t="shared" si="1"/>
        <v>28269.59</v>
      </c>
    </row>
    <row r="33" spans="1:5" ht="12" thickBot="1" x14ac:dyDescent="0.25">
      <c r="A33" s="79">
        <v>15</v>
      </c>
      <c r="B33" s="80" t="s">
        <v>67</v>
      </c>
      <c r="C33" s="81">
        <f>SUM(C26:C32)</f>
        <v>346.51</v>
      </c>
      <c r="D33" s="82">
        <f>SUM(D26:D32)</f>
        <v>536443.34</v>
      </c>
      <c r="E33" s="83">
        <f t="shared" si="1"/>
        <v>536789.85</v>
      </c>
    </row>
    <row r="34" spans="1:5" ht="12" thickBot="1" x14ac:dyDescent="0.25">
      <c r="A34" s="84">
        <v>16</v>
      </c>
      <c r="B34" s="85" t="s">
        <v>68</v>
      </c>
      <c r="C34" s="69">
        <f>C24-C33</f>
        <v>720142.02</v>
      </c>
      <c r="D34" s="86">
        <f>D24-D33</f>
        <v>-46968.502699999954</v>
      </c>
      <c r="E34" s="70">
        <f t="shared" si="1"/>
        <v>673173.51730000007</v>
      </c>
    </row>
    <row r="35" spans="1:5" ht="12" thickBot="1" x14ac:dyDescent="0.25">
      <c r="A35" s="87"/>
      <c r="B35" s="49" t="s">
        <v>69</v>
      </c>
      <c r="C35" s="49"/>
      <c r="D35" s="49"/>
      <c r="E35" s="49"/>
    </row>
    <row r="36" spans="1:5" x14ac:dyDescent="0.2">
      <c r="A36" s="67">
        <v>17</v>
      </c>
      <c r="B36" s="88" t="s">
        <v>70</v>
      </c>
      <c r="C36" s="89">
        <f>C37-C38</f>
        <v>277178.57</v>
      </c>
      <c r="D36" s="90">
        <f>D37-D38</f>
        <v>1508.5800000000004</v>
      </c>
      <c r="E36" s="54">
        <f t="shared" ref="E36:E45" si="2">C36+D36</f>
        <v>278687.15000000002</v>
      </c>
    </row>
    <row r="37" spans="1:5" ht="22.5" x14ac:dyDescent="0.2">
      <c r="A37" s="50">
        <v>17.100000000000001</v>
      </c>
      <c r="B37" s="91" t="s">
        <v>71</v>
      </c>
      <c r="C37" s="52">
        <v>579109.01</v>
      </c>
      <c r="D37" s="53">
        <v>2396.7600000000002</v>
      </c>
      <c r="E37" s="60">
        <f t="shared" si="2"/>
        <v>581505.77</v>
      </c>
    </row>
    <row r="38" spans="1:5" ht="22.5" x14ac:dyDescent="0.2">
      <c r="A38" s="50">
        <v>17.2</v>
      </c>
      <c r="B38" s="91" t="s">
        <v>72</v>
      </c>
      <c r="C38" s="52">
        <v>301930.44</v>
      </c>
      <c r="D38" s="53">
        <v>888.18</v>
      </c>
      <c r="E38" s="60">
        <f t="shared" si="2"/>
        <v>302818.62</v>
      </c>
    </row>
    <row r="39" spans="1:5" x14ac:dyDescent="0.2">
      <c r="A39" s="50">
        <v>18</v>
      </c>
      <c r="B39" s="61" t="s">
        <v>73</v>
      </c>
      <c r="C39" s="76">
        <v>0</v>
      </c>
      <c r="D39" s="77">
        <v>0</v>
      </c>
      <c r="E39" s="58">
        <f t="shared" si="2"/>
        <v>0</v>
      </c>
    </row>
    <row r="40" spans="1:5" x14ac:dyDescent="0.2">
      <c r="A40" s="50">
        <v>19</v>
      </c>
      <c r="B40" s="61" t="s">
        <v>74</v>
      </c>
      <c r="C40" s="76">
        <v>0</v>
      </c>
      <c r="D40" s="77">
        <v>0</v>
      </c>
      <c r="E40" s="58">
        <f t="shared" si="2"/>
        <v>0</v>
      </c>
    </row>
    <row r="41" spans="1:5" ht="22.5" x14ac:dyDescent="0.2">
      <c r="A41" s="50">
        <v>20</v>
      </c>
      <c r="B41" s="61" t="s">
        <v>75</v>
      </c>
      <c r="C41" s="76">
        <v>-317.94</v>
      </c>
      <c r="D41" s="77">
        <v>0</v>
      </c>
      <c r="E41" s="58">
        <f t="shared" si="2"/>
        <v>-317.94</v>
      </c>
    </row>
    <row r="42" spans="1:5" x14ac:dyDescent="0.2">
      <c r="A42" s="50">
        <v>21</v>
      </c>
      <c r="B42" s="61" t="s">
        <v>76</v>
      </c>
      <c r="C42" s="76">
        <v>195127.7</v>
      </c>
      <c r="D42" s="77">
        <v>0</v>
      </c>
      <c r="E42" s="58">
        <f t="shared" si="2"/>
        <v>195127.7</v>
      </c>
    </row>
    <row r="43" spans="1:5" x14ac:dyDescent="0.2">
      <c r="A43" s="50">
        <v>22</v>
      </c>
      <c r="B43" s="61" t="s">
        <v>77</v>
      </c>
      <c r="C43" s="76">
        <v>-538625.22</v>
      </c>
      <c r="D43" s="77">
        <v>0</v>
      </c>
      <c r="E43" s="58">
        <f t="shared" si="2"/>
        <v>-538625.22</v>
      </c>
    </row>
    <row r="44" spans="1:5" x14ac:dyDescent="0.2">
      <c r="A44" s="62">
        <v>23</v>
      </c>
      <c r="B44" s="63" t="s">
        <v>78</v>
      </c>
      <c r="C44" s="92">
        <v>145441.97999999998</v>
      </c>
      <c r="D44" s="93">
        <v>0</v>
      </c>
      <c r="E44" s="66">
        <f t="shared" si="2"/>
        <v>145441.97999999998</v>
      </c>
    </row>
    <row r="45" spans="1:5" ht="12" thickBot="1" x14ac:dyDescent="0.25">
      <c r="A45" s="67">
        <v>24</v>
      </c>
      <c r="B45" s="85" t="s">
        <v>79</v>
      </c>
      <c r="C45" s="69">
        <f>SUM(C36,C39:C44)</f>
        <v>78805.090000000026</v>
      </c>
      <c r="D45" s="86">
        <f>SUM(D36,D39:D44)</f>
        <v>1508.5800000000004</v>
      </c>
      <c r="E45" s="70">
        <f t="shared" si="2"/>
        <v>80313.670000000027</v>
      </c>
    </row>
    <row r="46" spans="1:5" ht="12" thickBot="1" x14ac:dyDescent="0.25">
      <c r="A46" s="71"/>
      <c r="B46" s="49" t="s">
        <v>80</v>
      </c>
      <c r="C46" s="49"/>
      <c r="D46" s="49"/>
      <c r="E46" s="49"/>
    </row>
    <row r="47" spans="1:5" x14ac:dyDescent="0.2">
      <c r="A47" s="50">
        <v>25</v>
      </c>
      <c r="B47" s="51" t="s">
        <v>81</v>
      </c>
      <c r="C47" s="76">
        <v>10278.66</v>
      </c>
      <c r="D47" s="77">
        <v>0</v>
      </c>
      <c r="E47" s="94">
        <f t="shared" ref="E47:E54" si="3">C47+D47</f>
        <v>10278.66</v>
      </c>
    </row>
    <row r="48" spans="1:5" x14ac:dyDescent="0.2">
      <c r="A48" s="50">
        <v>26</v>
      </c>
      <c r="B48" s="61" t="s">
        <v>82</v>
      </c>
      <c r="C48" s="76">
        <v>477428.33</v>
      </c>
      <c r="D48" s="77">
        <v>0</v>
      </c>
      <c r="E48" s="95">
        <f t="shared" si="3"/>
        <v>477428.33</v>
      </c>
    </row>
    <row r="49" spans="1:5" x14ac:dyDescent="0.2">
      <c r="A49" s="50">
        <v>27</v>
      </c>
      <c r="B49" s="61" t="s">
        <v>83</v>
      </c>
      <c r="C49" s="76">
        <v>225</v>
      </c>
      <c r="D49" s="77">
        <v>0</v>
      </c>
      <c r="E49" s="95">
        <f t="shared" si="3"/>
        <v>225</v>
      </c>
    </row>
    <row r="50" spans="1:5" x14ac:dyDescent="0.2">
      <c r="A50" s="50">
        <v>28</v>
      </c>
      <c r="B50" s="61" t="s">
        <v>84</v>
      </c>
      <c r="C50" s="76">
        <v>132768.82999999999</v>
      </c>
      <c r="D50" s="77">
        <v>0</v>
      </c>
      <c r="E50" s="95">
        <f t="shared" si="3"/>
        <v>132768.82999999999</v>
      </c>
    </row>
    <row r="51" spans="1:5" x14ac:dyDescent="0.2">
      <c r="A51" s="50">
        <v>29</v>
      </c>
      <c r="B51" s="61" t="s">
        <v>85</v>
      </c>
      <c r="C51" s="76">
        <v>56369.1</v>
      </c>
      <c r="D51" s="77">
        <v>0</v>
      </c>
      <c r="E51" s="95">
        <f t="shared" si="3"/>
        <v>56369.1</v>
      </c>
    </row>
    <row r="52" spans="1:5" x14ac:dyDescent="0.2">
      <c r="A52" s="50">
        <v>30</v>
      </c>
      <c r="B52" s="61" t="s">
        <v>86</v>
      </c>
      <c r="C52" s="76">
        <f>58477.12+7309.13</f>
        <v>65786.25</v>
      </c>
      <c r="D52" s="77">
        <v>0</v>
      </c>
      <c r="E52" s="95">
        <f t="shared" si="3"/>
        <v>65786.25</v>
      </c>
    </row>
    <row r="53" spans="1:5" x14ac:dyDescent="0.2">
      <c r="A53" s="62">
        <v>31</v>
      </c>
      <c r="B53" s="96" t="s">
        <v>87</v>
      </c>
      <c r="C53" s="97">
        <f>SUM(C47:C52)</f>
        <v>742856.16999999993</v>
      </c>
      <c r="D53" s="98">
        <f>SUM(D47:D52)</f>
        <v>0</v>
      </c>
      <c r="E53" s="99">
        <f t="shared" si="3"/>
        <v>742856.16999999993</v>
      </c>
    </row>
    <row r="54" spans="1:5" ht="12" thickBot="1" x14ac:dyDescent="0.25">
      <c r="A54" s="67">
        <v>32</v>
      </c>
      <c r="B54" s="100" t="s">
        <v>88</v>
      </c>
      <c r="C54" s="101">
        <f>C45-C53</f>
        <v>-664051.07999999984</v>
      </c>
      <c r="D54" s="102">
        <f>D45-D53</f>
        <v>1508.5800000000004</v>
      </c>
      <c r="E54" s="103">
        <f t="shared" si="3"/>
        <v>-662542.49999999988</v>
      </c>
    </row>
    <row r="55" spans="1:5" ht="12" thickBot="1" x14ac:dyDescent="0.25">
      <c r="A55" s="104"/>
      <c r="B55" s="104"/>
      <c r="C55" s="105"/>
      <c r="D55" s="105"/>
      <c r="E55" s="105"/>
    </row>
    <row r="56" spans="1:5" ht="12" thickBot="1" x14ac:dyDescent="0.25">
      <c r="A56" s="50">
        <v>33</v>
      </c>
      <c r="B56" s="106" t="s">
        <v>89</v>
      </c>
      <c r="C56" s="107">
        <f>C34+C54</f>
        <v>56090.940000000177</v>
      </c>
      <c r="D56" s="108">
        <f>D34+D54</f>
        <v>-45459.922699999952</v>
      </c>
      <c r="E56" s="109">
        <f>C56+D56</f>
        <v>10631.017300000225</v>
      </c>
    </row>
    <row r="57" spans="1:5" ht="12" thickBot="1" x14ac:dyDescent="0.25">
      <c r="A57" s="110"/>
      <c r="B57" s="111"/>
      <c r="C57" s="112"/>
      <c r="D57" s="113"/>
      <c r="E57" s="105"/>
    </row>
    <row r="58" spans="1:5" x14ac:dyDescent="0.2">
      <c r="A58" s="50">
        <v>34</v>
      </c>
      <c r="B58" s="51" t="s">
        <v>90</v>
      </c>
      <c r="C58" s="114">
        <v>376864.75</v>
      </c>
      <c r="D58" s="115"/>
      <c r="E58" s="94">
        <f>C58</f>
        <v>376864.75</v>
      </c>
    </row>
    <row r="59" spans="1:5" ht="22.5" x14ac:dyDescent="0.2">
      <c r="A59" s="50">
        <v>35</v>
      </c>
      <c r="B59" s="61" t="s">
        <v>91</v>
      </c>
      <c r="C59" s="116">
        <v>0</v>
      </c>
      <c r="D59" s="117"/>
      <c r="E59" s="95">
        <f>C59</f>
        <v>0</v>
      </c>
    </row>
    <row r="60" spans="1:5" x14ac:dyDescent="0.2">
      <c r="A60" s="62">
        <v>36</v>
      </c>
      <c r="B60" s="63" t="s">
        <v>92</v>
      </c>
      <c r="C60" s="118">
        <v>0</v>
      </c>
      <c r="D60" s="119"/>
      <c r="E60" s="99">
        <f>C60</f>
        <v>0</v>
      </c>
    </row>
    <row r="61" spans="1:5" ht="12" thickBot="1" x14ac:dyDescent="0.25">
      <c r="A61" s="120">
        <v>37</v>
      </c>
      <c r="B61" s="85" t="s">
        <v>93</v>
      </c>
      <c r="C61" s="121">
        <f>SUM(C58:C60)</f>
        <v>376864.75</v>
      </c>
      <c r="D61" s="122"/>
      <c r="E61" s="123">
        <f>C61</f>
        <v>376864.75</v>
      </c>
    </row>
    <row r="62" spans="1:5" ht="12" thickBot="1" x14ac:dyDescent="0.25">
      <c r="A62" s="124"/>
      <c r="B62" s="125"/>
      <c r="C62" s="126"/>
      <c r="D62" s="126"/>
      <c r="E62" s="127"/>
    </row>
    <row r="63" spans="1:5" ht="23.25" thickBot="1" x14ac:dyDescent="0.25">
      <c r="A63" s="84">
        <v>38</v>
      </c>
      <c r="B63" s="128" t="s">
        <v>94</v>
      </c>
      <c r="C63" s="107">
        <f>C56-C61</f>
        <v>-320773.80999999982</v>
      </c>
      <c r="D63" s="108">
        <f>D56</f>
        <v>-45459.922699999952</v>
      </c>
      <c r="E63" s="109">
        <f>C63+D63</f>
        <v>-366233.73269999976</v>
      </c>
    </row>
    <row r="64" spans="1:5" s="132" customFormat="1" ht="12" thickBot="1" x14ac:dyDescent="0.25">
      <c r="A64" s="84">
        <v>39</v>
      </c>
      <c r="B64" s="129" t="s">
        <v>95</v>
      </c>
      <c r="C64" s="130">
        <v>0</v>
      </c>
      <c r="D64" s="131"/>
      <c r="E64" s="127">
        <f>C64</f>
        <v>0</v>
      </c>
    </row>
    <row r="65" spans="1:5" ht="12" thickBot="1" x14ac:dyDescent="0.25">
      <c r="A65" s="84">
        <v>40</v>
      </c>
      <c r="B65" s="106" t="s">
        <v>96</v>
      </c>
      <c r="C65" s="107">
        <f>C63-C64</f>
        <v>-320773.80999999982</v>
      </c>
      <c r="D65" s="108">
        <f>D63</f>
        <v>-45459.922699999952</v>
      </c>
      <c r="E65" s="109">
        <f>C65+D65</f>
        <v>-366233.73269999976</v>
      </c>
    </row>
    <row r="66" spans="1:5" s="132" customFormat="1" ht="12" thickBot="1" x14ac:dyDescent="0.25">
      <c r="A66" s="84">
        <v>41</v>
      </c>
      <c r="B66" s="133" t="s">
        <v>97</v>
      </c>
      <c r="C66" s="134">
        <v>-1653.27</v>
      </c>
      <c r="D66" s="135"/>
      <c r="E66" s="123">
        <f>C66</f>
        <v>-1653.27</v>
      </c>
    </row>
    <row r="67" spans="1:5" ht="12" thickBot="1" x14ac:dyDescent="0.25">
      <c r="A67" s="136">
        <v>42</v>
      </c>
      <c r="B67" s="137" t="s">
        <v>98</v>
      </c>
      <c r="C67" s="138">
        <f>C65+C66</f>
        <v>-322427.07999999984</v>
      </c>
      <c r="D67" s="138">
        <f>D65</f>
        <v>-45459.922699999952</v>
      </c>
      <c r="E67" s="139">
        <f>C67+D67</f>
        <v>-367887.00269999978</v>
      </c>
    </row>
    <row r="68" spans="1:5" ht="12" thickTop="1" x14ac:dyDescent="0.2">
      <c r="A68" s="140"/>
      <c r="B68" s="36"/>
      <c r="C68" s="141"/>
      <c r="D68" s="141"/>
      <c r="E68" s="142"/>
    </row>
    <row r="69" spans="1:5" x14ac:dyDescent="0.2">
      <c r="A69" s="143"/>
      <c r="B69" s="144" t="s">
        <v>106</v>
      </c>
      <c r="C69" s="145"/>
      <c r="D69" s="145"/>
      <c r="E69" s="146"/>
    </row>
    <row r="70" spans="1:5" x14ac:dyDescent="0.2">
      <c r="A70" s="143"/>
      <c r="B70" s="144"/>
      <c r="C70" s="145"/>
      <c r="D70" s="145"/>
      <c r="E70" s="146"/>
    </row>
    <row r="71" spans="1:5" x14ac:dyDescent="0.2">
      <c r="A71" s="143"/>
      <c r="B71" s="144"/>
      <c r="C71" s="145"/>
      <c r="D71" s="145"/>
      <c r="E71" s="146"/>
    </row>
    <row r="72" spans="1:5" x14ac:dyDescent="0.2">
      <c r="A72" s="144"/>
      <c r="B72" s="145"/>
      <c r="C72" s="145"/>
      <c r="D72" s="145"/>
      <c r="E72" s="146"/>
    </row>
    <row r="73" spans="1:5" x14ac:dyDescent="0.2">
      <c r="A73" s="144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" right="0.7" top="0.75" bottom="0.75" header="0.3" footer="0.3"/>
  <pageSetup scale="80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23" sqref="B23"/>
    </sheetView>
  </sheetViews>
  <sheetFormatPr defaultRowHeight="12" customHeight="1" x14ac:dyDescent="0.2"/>
  <cols>
    <col min="1" max="1" width="9.140625" style="149"/>
    <col min="2" max="2" width="66.42578125" style="149" customWidth="1"/>
    <col min="3" max="3" width="18.85546875" style="149" customWidth="1"/>
    <col min="4" max="16384" width="9.140625" style="149"/>
  </cols>
  <sheetData>
    <row r="1" spans="1:3" ht="12" customHeight="1" x14ac:dyDescent="0.2">
      <c r="A1" s="151" t="s">
        <v>0</v>
      </c>
      <c r="B1" s="193" t="s">
        <v>115</v>
      </c>
      <c r="C1" s="1"/>
    </row>
    <row r="2" spans="1:3" ht="12" customHeight="1" x14ac:dyDescent="0.2">
      <c r="A2" s="151" t="s">
        <v>1</v>
      </c>
      <c r="B2" s="194">
        <v>43281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26" t="s">
        <v>99</v>
      </c>
      <c r="B4" s="27"/>
      <c r="C4" s="28"/>
    </row>
    <row r="5" spans="1:3" ht="12" customHeight="1" x14ac:dyDescent="0.2">
      <c r="A5" s="6">
        <v>1</v>
      </c>
      <c r="B5" s="32" t="s">
        <v>107</v>
      </c>
      <c r="C5" s="33"/>
    </row>
    <row r="6" spans="1:3" ht="12" customHeight="1" x14ac:dyDescent="0.2">
      <c r="A6" s="6">
        <v>2</v>
      </c>
      <c r="B6" s="32" t="s">
        <v>108</v>
      </c>
      <c r="C6" s="33"/>
    </row>
    <row r="7" spans="1:3" ht="12" customHeight="1" x14ac:dyDescent="0.2">
      <c r="A7" s="6">
        <v>3</v>
      </c>
      <c r="B7" s="32" t="s">
        <v>109</v>
      </c>
      <c r="C7" s="33"/>
    </row>
    <row r="8" spans="1:3" ht="12" customHeight="1" x14ac:dyDescent="0.2">
      <c r="A8" s="6">
        <v>4</v>
      </c>
      <c r="B8" s="32" t="s">
        <v>110</v>
      </c>
      <c r="C8" s="33"/>
    </row>
    <row r="9" spans="1:3" ht="12" customHeight="1" x14ac:dyDescent="0.2">
      <c r="A9" s="6">
        <v>5</v>
      </c>
      <c r="B9" s="24"/>
      <c r="C9" s="25"/>
    </row>
    <row r="10" spans="1:3" ht="12" customHeight="1" x14ac:dyDescent="0.2">
      <c r="A10" s="12"/>
      <c r="B10" s="15"/>
      <c r="C10" s="19"/>
    </row>
    <row r="11" spans="1:3" ht="12" customHeight="1" x14ac:dyDescent="0.2">
      <c r="A11" s="29" t="s">
        <v>100</v>
      </c>
      <c r="B11" s="30"/>
      <c r="C11" s="31"/>
    </row>
    <row r="12" spans="1:3" ht="12" customHeight="1" x14ac:dyDescent="0.2">
      <c r="A12" s="6">
        <v>1</v>
      </c>
      <c r="B12" s="24" t="s">
        <v>108</v>
      </c>
      <c r="C12" s="25"/>
    </row>
    <row r="13" spans="1:3" ht="12" customHeight="1" x14ac:dyDescent="0.2">
      <c r="A13" s="6">
        <v>2</v>
      </c>
      <c r="B13" s="24" t="s">
        <v>111</v>
      </c>
      <c r="C13" s="25"/>
    </row>
    <row r="14" spans="1:3" ht="12" customHeight="1" x14ac:dyDescent="0.2">
      <c r="A14" s="6">
        <v>3</v>
      </c>
      <c r="B14" s="24"/>
      <c r="C14" s="25"/>
    </row>
    <row r="15" spans="1:3" ht="12" customHeight="1" x14ac:dyDescent="0.2">
      <c r="A15" s="6">
        <v>4</v>
      </c>
      <c r="B15" s="24"/>
      <c r="C15" s="25"/>
    </row>
    <row r="16" spans="1:3" ht="12" customHeight="1" x14ac:dyDescent="0.2">
      <c r="A16" s="6">
        <v>5</v>
      </c>
      <c r="B16" s="24"/>
      <c r="C16" s="25"/>
    </row>
    <row r="17" spans="1:4" ht="12" customHeight="1" x14ac:dyDescent="0.2">
      <c r="A17" s="12"/>
      <c r="B17" s="15"/>
      <c r="C17" s="19"/>
    </row>
    <row r="18" spans="1:4" ht="12" customHeight="1" x14ac:dyDescent="0.2">
      <c r="A18" s="21" t="s">
        <v>103</v>
      </c>
      <c r="B18" s="22"/>
      <c r="C18" s="23"/>
    </row>
    <row r="19" spans="1:4" ht="12" customHeight="1" x14ac:dyDescent="0.2">
      <c r="A19" s="6"/>
      <c r="B19" s="8" t="s">
        <v>104</v>
      </c>
      <c r="C19" s="16" t="s">
        <v>105</v>
      </c>
    </row>
    <row r="20" spans="1:4" ht="12" customHeight="1" x14ac:dyDescent="0.2">
      <c r="A20" s="6">
        <v>1</v>
      </c>
      <c r="B20" s="34" t="s">
        <v>112</v>
      </c>
      <c r="C20" s="17">
        <v>1</v>
      </c>
    </row>
    <row r="21" spans="1:4" ht="12" customHeight="1" x14ac:dyDescent="0.2">
      <c r="A21" s="6">
        <v>2</v>
      </c>
      <c r="B21" s="7"/>
      <c r="C21" s="17"/>
    </row>
    <row r="22" spans="1:4" ht="12" customHeight="1" x14ac:dyDescent="0.2">
      <c r="A22" s="6">
        <v>3</v>
      </c>
      <c r="B22" s="7"/>
      <c r="C22" s="17"/>
    </row>
    <row r="23" spans="1:4" ht="12" customHeight="1" x14ac:dyDescent="0.2">
      <c r="A23" s="6">
        <v>4</v>
      </c>
      <c r="B23" s="7"/>
      <c r="C23" s="17"/>
    </row>
    <row r="24" spans="1:4" ht="12" customHeight="1" x14ac:dyDescent="0.2">
      <c r="A24" s="6">
        <v>5</v>
      </c>
      <c r="B24" s="7"/>
      <c r="C24" s="17"/>
    </row>
    <row r="25" spans="1:4" ht="12" customHeight="1" x14ac:dyDescent="0.2">
      <c r="A25" s="6">
        <v>6</v>
      </c>
      <c r="B25" s="7"/>
      <c r="C25" s="17"/>
    </row>
    <row r="26" spans="1:4" ht="12" customHeight="1" x14ac:dyDescent="0.2">
      <c r="A26" s="6">
        <v>7</v>
      </c>
      <c r="B26" s="7"/>
      <c r="C26" s="17"/>
    </row>
    <row r="27" spans="1:4" ht="12" customHeight="1" x14ac:dyDescent="0.2">
      <c r="A27" s="6">
        <v>8</v>
      </c>
      <c r="B27" s="7"/>
      <c r="C27" s="17"/>
    </row>
    <row r="28" spans="1:4" ht="12" customHeight="1" x14ac:dyDescent="0.2">
      <c r="A28" s="6">
        <v>9</v>
      </c>
      <c r="B28" s="7"/>
      <c r="C28" s="17"/>
    </row>
    <row r="29" spans="1:4" ht="12" customHeight="1" x14ac:dyDescent="0.2">
      <c r="A29" s="6">
        <v>10</v>
      </c>
      <c r="B29" s="7"/>
      <c r="C29" s="17"/>
    </row>
    <row r="30" spans="1:4" ht="12" customHeight="1" x14ac:dyDescent="0.2">
      <c r="A30" s="12"/>
      <c r="B30" s="13"/>
      <c r="C30" s="14"/>
      <c r="D30" s="195"/>
    </row>
    <row r="31" spans="1:4" ht="12" customHeight="1" x14ac:dyDescent="0.2">
      <c r="A31" s="21" t="s">
        <v>102</v>
      </c>
      <c r="B31" s="22"/>
      <c r="C31" s="22"/>
      <c r="D31" s="195"/>
    </row>
    <row r="32" spans="1:4" ht="12" customHeight="1" x14ac:dyDescent="0.2">
      <c r="A32" s="6"/>
      <c r="B32" s="8" t="s">
        <v>104</v>
      </c>
      <c r="C32" s="16" t="s">
        <v>105</v>
      </c>
    </row>
    <row r="33" spans="1:3" ht="12" customHeight="1" x14ac:dyDescent="0.2">
      <c r="A33" s="6">
        <v>1</v>
      </c>
      <c r="B33" s="8" t="s">
        <v>104</v>
      </c>
      <c r="C33" s="16" t="s">
        <v>105</v>
      </c>
    </row>
    <row r="34" spans="1:3" ht="12" customHeight="1" x14ac:dyDescent="0.2">
      <c r="A34" s="6">
        <v>2</v>
      </c>
      <c r="B34" s="8" t="s">
        <v>113</v>
      </c>
      <c r="C34" s="16">
        <v>50</v>
      </c>
    </row>
    <row r="35" spans="1:3" ht="12" customHeight="1" x14ac:dyDescent="0.2">
      <c r="A35" s="6">
        <v>3</v>
      </c>
      <c r="B35" s="8" t="s">
        <v>114</v>
      </c>
      <c r="C35" s="16">
        <v>16.7</v>
      </c>
    </row>
    <row r="36" spans="1:3" ht="12" customHeight="1" x14ac:dyDescent="0.2">
      <c r="A36" s="6">
        <v>4</v>
      </c>
      <c r="B36" s="8" t="s">
        <v>108</v>
      </c>
      <c r="C36" s="16">
        <v>16.649999999999999</v>
      </c>
    </row>
    <row r="37" spans="1:3" ht="12" customHeight="1" x14ac:dyDescent="0.2">
      <c r="A37" s="6">
        <v>5</v>
      </c>
      <c r="B37" s="8" t="s">
        <v>109</v>
      </c>
      <c r="C37" s="16">
        <v>16.649999999999999</v>
      </c>
    </row>
    <row r="38" spans="1:3" ht="12" customHeight="1" x14ac:dyDescent="0.2">
      <c r="A38" s="6">
        <v>6</v>
      </c>
      <c r="B38" s="8"/>
      <c r="C38" s="16"/>
    </row>
    <row r="39" spans="1:3" ht="12" customHeight="1" x14ac:dyDescent="0.2">
      <c r="A39" s="6">
        <v>7</v>
      </c>
      <c r="B39" s="8"/>
      <c r="C39" s="16"/>
    </row>
    <row r="40" spans="1:3" ht="12" customHeight="1" x14ac:dyDescent="0.2">
      <c r="A40" s="6">
        <v>8</v>
      </c>
      <c r="B40" s="7"/>
      <c r="C40" s="17"/>
    </row>
    <row r="41" spans="1:3" ht="12" customHeight="1" x14ac:dyDescent="0.2">
      <c r="A41" s="6">
        <v>9</v>
      </c>
      <c r="B41" s="7"/>
      <c r="C41" s="17"/>
    </row>
    <row r="42" spans="1:3" ht="12" customHeight="1" thickBot="1" x14ac:dyDescent="0.25">
      <c r="A42" s="9">
        <v>10</v>
      </c>
      <c r="B42" s="10"/>
      <c r="C42" s="18"/>
    </row>
    <row r="43" spans="1:3" ht="12" customHeight="1" x14ac:dyDescent="0.2">
      <c r="A43" s="11"/>
      <c r="B43" s="11"/>
      <c r="C43" s="11"/>
    </row>
    <row r="44" spans="1:3" ht="12" customHeight="1" x14ac:dyDescent="0.2">
      <c r="A44" s="11"/>
      <c r="B44" s="20" t="s">
        <v>106</v>
      </c>
      <c r="C44" s="20"/>
    </row>
    <row r="45" spans="1:3" ht="12" customHeight="1" x14ac:dyDescent="0.2">
      <c r="A45" s="11"/>
      <c r="B45" s="11"/>
      <c r="C45" s="11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Nino Kvinikadze</cp:lastModifiedBy>
  <cp:lastPrinted>2018-02-06T12:54:27Z</cp:lastPrinted>
  <dcterms:created xsi:type="dcterms:W3CDTF">2018-01-24T12:10:23Z</dcterms:created>
  <dcterms:modified xsi:type="dcterms:W3CDTF">2018-07-16T07:47:27Z</dcterms:modified>
</cp:coreProperties>
</file>